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autoCompressPictures="0" defaultThemeVersion="124226"/>
  <mc:AlternateContent xmlns:mc="http://schemas.openxmlformats.org/markup-compatibility/2006">
    <mc:Choice Requires="x15">
      <x15ac:absPath xmlns:x15ac="http://schemas.microsoft.com/office/spreadsheetml/2010/11/ac" url="C:\Users\Giulia\Dropbox (ADG &amp; Partners)\ADG &amp; Partners (copy)\Clienti\RETI AMBIENTE\1. RETIAMBIENTE\5. DOCUMENTI SISTEMA 37001\PTPCT Gruppo\"/>
    </mc:Choice>
  </mc:AlternateContent>
  <xr:revisionPtr revIDLastSave="0" documentId="13_ncr:1_{F72B90C8-A735-4D76-B724-D7280A3A1F36}" xr6:coauthVersionLast="47" xr6:coauthVersionMax="47" xr10:uidLastSave="{00000000-0000-0000-0000-000000000000}"/>
  <bookViews>
    <workbookView xWindow="-108" yWindow="-108" windowWidth="23256" windowHeight="12576" activeTab="1" xr2:uid="{00000000-000D-0000-FFFF-FFFF00000000}"/>
  </bookViews>
  <sheets>
    <sheet name="Intestazione" sheetId="41" r:id="rId1"/>
    <sheet name="ERSU" sheetId="48" r:id="rId2"/>
    <sheet name="Guida di valutazione" sheetId="58" r:id="rId3"/>
  </sheets>
  <externalReferences>
    <externalReference r:id="rId4"/>
  </externalReferences>
  <definedNames>
    <definedName name="_xlnm._FilterDatabase" localSheetId="1" hidden="1">ERSU!$A$3:$AU$72</definedName>
    <definedName name="_Hlk97901423" localSheetId="0">Intestazione!#REF!</definedName>
    <definedName name="a" localSheetId="2">#REF!</definedName>
    <definedName name="a">#REF!</definedName>
    <definedName name="abx">[1]Tabelle!$K$14:$K$17</definedName>
    <definedName name="complessità_processo" localSheetId="2">#REF!</definedName>
    <definedName name="complessità_processo">#REF!</definedName>
    <definedName name="controlli" localSheetId="2">#REF!</definedName>
    <definedName name="controlli">#REF!</definedName>
    <definedName name="discrezionalità" localSheetId="2">#REF!</definedName>
    <definedName name="discrezionalità">#REF!</definedName>
    <definedName name="frazio">#REF!</definedName>
    <definedName name="frazionabilità_processo">#REF!</definedName>
    <definedName name="impatto_economico">#REF!</definedName>
    <definedName name="impatto_org_ec_imm">#REF!</definedName>
    <definedName name="impatto_organizzativo">#REF!</definedName>
    <definedName name="impatto_reputazionale">#REF!</definedName>
    <definedName name="indice">[1]Tabelle!$K$14:$L$17</definedName>
    <definedName name="indice_complessita" localSheetId="2">#REF!</definedName>
    <definedName name="indice_complessita">#REF!</definedName>
    <definedName name="indice_controlli" localSheetId="2">#REF!</definedName>
    <definedName name="indice_controlli">#REF!</definedName>
    <definedName name="indice_discrezionalita" localSheetId="2">#REF!</definedName>
    <definedName name="indice_discrezionalita">#REF!</definedName>
    <definedName name="indice_frazionabilita">#REF!</definedName>
    <definedName name="indice_impatto_economico">#REF!</definedName>
    <definedName name="indice_impatto_org_ec_imm">#REF!</definedName>
    <definedName name="indice_impatto_organizzativo">#REF!</definedName>
    <definedName name="indice_impatto_reputazionale">#REF!</definedName>
    <definedName name="indice_rilevanza">#REF!</definedName>
    <definedName name="indice_valore">#REF!</definedName>
    <definedName name="pippo">[1]Tabelle!$K$19:$L$22</definedName>
    <definedName name="rilevanza_esterna" localSheetId="2">#REF!</definedName>
    <definedName name="rilevanza_esterna">#REF!</definedName>
    <definedName name="si" localSheetId="2">#REF!</definedName>
    <definedName name="si">#REF!</definedName>
    <definedName name="valore_economico" localSheetId="2">#REF!</definedName>
    <definedName name="valore_economico">#REF!</definedName>
  </definedNames>
  <calcPr calcId="181029"/>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V4" i="48" l="1"/>
  <c r="S5" i="48"/>
  <c r="S6" i="48"/>
  <c r="S7" i="48"/>
  <c r="S8" i="48"/>
  <c r="S9" i="48"/>
  <c r="S10" i="48"/>
  <c r="S11" i="48"/>
  <c r="S12" i="48"/>
  <c r="S13" i="48"/>
  <c r="S14" i="48"/>
  <c r="S15" i="48"/>
  <c r="S16" i="48"/>
  <c r="S17" i="48"/>
  <c r="S18" i="48"/>
  <c r="S19" i="48"/>
  <c r="S20" i="48"/>
  <c r="S21" i="48"/>
  <c r="S22" i="48"/>
  <c r="S23" i="48"/>
  <c r="S24" i="48"/>
  <c r="S25" i="48"/>
  <c r="S26" i="48"/>
  <c r="S27" i="48"/>
  <c r="S28" i="48"/>
  <c r="S29" i="48"/>
  <c r="S30" i="48"/>
  <c r="S31" i="48"/>
  <c r="S32" i="48"/>
  <c r="S33" i="48"/>
  <c r="S34" i="48"/>
  <c r="S35" i="48"/>
  <c r="S36" i="48"/>
  <c r="S37" i="48"/>
  <c r="S38" i="48"/>
  <c r="S39" i="48"/>
  <c r="S40" i="48"/>
  <c r="S41" i="48"/>
  <c r="S42" i="48"/>
  <c r="S43" i="48"/>
  <c r="S44" i="48"/>
  <c r="S45" i="48"/>
  <c r="S46" i="48"/>
  <c r="S47" i="48"/>
  <c r="S48" i="48"/>
  <c r="S49" i="48"/>
  <c r="S50" i="48"/>
  <c r="S51" i="48"/>
  <c r="S52" i="48"/>
  <c r="S53" i="48"/>
  <c r="S54" i="48"/>
  <c r="S55" i="48"/>
  <c r="S56" i="48"/>
  <c r="S57" i="48"/>
  <c r="S58" i="48"/>
  <c r="S59" i="48"/>
  <c r="S60" i="48"/>
  <c r="S61" i="48"/>
  <c r="S62" i="48"/>
  <c r="S63" i="48"/>
  <c r="S64" i="48"/>
  <c r="S65" i="48"/>
  <c r="S66" i="48"/>
  <c r="S67" i="48"/>
  <c r="S68" i="48"/>
  <c r="S69" i="48"/>
  <c r="S70" i="48"/>
  <c r="S71" i="48"/>
  <c r="S72" i="48"/>
  <c r="S4" i="48"/>
  <c r="W4" i="48" s="1"/>
  <c r="A9" i="58" l="1"/>
  <c r="D6" i="58"/>
  <c r="V5" i="48"/>
  <c r="V6" i="48"/>
  <c r="V7" i="48"/>
  <c r="V8" i="48"/>
  <c r="V9" i="48"/>
  <c r="V10" i="48"/>
  <c r="V11" i="48"/>
  <c r="V12" i="48"/>
  <c r="V13" i="48"/>
  <c r="V14" i="48"/>
  <c r="V15" i="48"/>
  <c r="V16" i="48"/>
  <c r="V17" i="48"/>
  <c r="V18" i="48"/>
  <c r="V19" i="48"/>
  <c r="V20" i="48"/>
  <c r="V21" i="48"/>
  <c r="V22" i="48"/>
  <c r="V23" i="48"/>
  <c r="V24" i="48"/>
  <c r="V25" i="48"/>
  <c r="V26" i="48"/>
  <c r="V27" i="48"/>
  <c r="V28" i="48"/>
  <c r="V29" i="48"/>
  <c r="V30" i="48"/>
  <c r="V31" i="48"/>
  <c r="V32" i="48"/>
  <c r="V33" i="48"/>
  <c r="V34" i="48"/>
  <c r="V35" i="48"/>
  <c r="V36" i="48"/>
  <c r="V37" i="48"/>
  <c r="V38" i="48"/>
  <c r="V39" i="48"/>
  <c r="V40" i="48"/>
  <c r="V41" i="48"/>
  <c r="V42" i="48"/>
  <c r="V43" i="48"/>
  <c r="V44" i="48"/>
  <c r="V45" i="48"/>
  <c r="V46" i="48"/>
  <c r="V47" i="48"/>
  <c r="V48" i="48"/>
  <c r="V49" i="48"/>
  <c r="V50" i="48"/>
  <c r="V51" i="48"/>
  <c r="V52" i="48"/>
  <c r="V53" i="48"/>
  <c r="V54" i="48"/>
  <c r="V55" i="48"/>
  <c r="V56" i="48"/>
  <c r="V57" i="48"/>
  <c r="V58" i="48"/>
  <c r="V59" i="48"/>
  <c r="V60" i="48"/>
  <c r="V61" i="48"/>
  <c r="V62" i="48"/>
  <c r="V63" i="48"/>
  <c r="V64" i="48"/>
  <c r="V65" i="48"/>
  <c r="V66" i="48"/>
  <c r="V67" i="48"/>
  <c r="V68" i="48"/>
  <c r="V69" i="48"/>
  <c r="V70" i="48"/>
  <c r="V71" i="48"/>
  <c r="V72" i="48"/>
  <c r="X4" i="48"/>
  <c r="AC60" i="48"/>
  <c r="W60" i="48" l="1"/>
  <c r="X60" i="48" s="1"/>
  <c r="AD60" i="48" l="1"/>
  <c r="AE60" i="48" s="1"/>
  <c r="AC72" i="48"/>
  <c r="AC71" i="48"/>
  <c r="AC70" i="48"/>
  <c r="AC69" i="48"/>
  <c r="AC68" i="48"/>
  <c r="AC67" i="48"/>
  <c r="AC66" i="48"/>
  <c r="AC65" i="48"/>
  <c r="AC64" i="48"/>
  <c r="AC52" i="48"/>
  <c r="AC63" i="48"/>
  <c r="AC51" i="48"/>
  <c r="AC50" i="48"/>
  <c r="AC62" i="48"/>
  <c r="AC61" i="48"/>
  <c r="AC59" i="48"/>
  <c r="AC57" i="48"/>
  <c r="AC56" i="48"/>
  <c r="AC55" i="48"/>
  <c r="AC54" i="48"/>
  <c r="AC58" i="48"/>
  <c r="AC53" i="48"/>
  <c r="AC49" i="48"/>
  <c r="AC48" i="48"/>
  <c r="AC47" i="48"/>
  <c r="AC46" i="48"/>
  <c r="AC45" i="48"/>
  <c r="AC44" i="48"/>
  <c r="AC43" i="48"/>
  <c r="AC42" i="48"/>
  <c r="AC41" i="48"/>
  <c r="AC40" i="48"/>
  <c r="AC39" i="48"/>
  <c r="AC38" i="48"/>
  <c r="AC37" i="48"/>
  <c r="AC36" i="48"/>
  <c r="AC35" i="48"/>
  <c r="AC34" i="48"/>
  <c r="AC33" i="48"/>
  <c r="AC32" i="48"/>
  <c r="AC31" i="48"/>
  <c r="AC30" i="48"/>
  <c r="AC29" i="48"/>
  <c r="AC28" i="48"/>
  <c r="AC27" i="48"/>
  <c r="AC26" i="48"/>
  <c r="AC25" i="48"/>
  <c r="AC24" i="48"/>
  <c r="AC23" i="48"/>
  <c r="AC22" i="48"/>
  <c r="AC21" i="48"/>
  <c r="AC20" i="48"/>
  <c r="AC19" i="48"/>
  <c r="AC18" i="48"/>
  <c r="AC17" i="48"/>
  <c r="AC16" i="48"/>
  <c r="AC15" i="48"/>
  <c r="AC14" i="48"/>
  <c r="AC13" i="48"/>
  <c r="AC12" i="48"/>
  <c r="AC11" i="48"/>
  <c r="AC10" i="48"/>
  <c r="AC9" i="48"/>
  <c r="AC8" i="48"/>
  <c r="AC7" i="48"/>
  <c r="AC6" i="48"/>
  <c r="AC5" i="48"/>
  <c r="AC4" i="48"/>
  <c r="W68" i="48" l="1"/>
  <c r="X68" i="48" s="1"/>
  <c r="W6" i="48"/>
  <c r="X6" i="48" s="1"/>
  <c r="W55" i="48"/>
  <c r="X55" i="48" s="1"/>
  <c r="W28" i="48"/>
  <c r="X28" i="48" s="1"/>
  <c r="W10" i="48"/>
  <c r="X10" i="48" s="1"/>
  <c r="W18" i="48"/>
  <c r="X18" i="48" s="1"/>
  <c r="W41" i="48"/>
  <c r="X41" i="48" s="1"/>
  <c r="W49" i="48"/>
  <c r="X49" i="48" s="1"/>
  <c r="W61" i="48"/>
  <c r="X61" i="48" s="1"/>
  <c r="W8" i="48"/>
  <c r="X8" i="48" s="1"/>
  <c r="W16" i="48"/>
  <c r="X16" i="48" s="1"/>
  <c r="W24" i="48"/>
  <c r="X24" i="48" s="1"/>
  <c r="W32" i="48"/>
  <c r="X32" i="48" s="1"/>
  <c r="W47" i="48"/>
  <c r="X47" i="48" s="1"/>
  <c r="W40" i="48"/>
  <c r="X40" i="48" s="1"/>
  <c r="W46" i="48"/>
  <c r="X46" i="48" s="1"/>
  <c r="W43" i="48"/>
  <c r="X43" i="48" s="1"/>
  <c r="W7" i="48"/>
  <c r="X7" i="48" s="1"/>
  <c r="W23" i="48"/>
  <c r="X23" i="48" s="1"/>
  <c r="W69" i="48"/>
  <c r="X69" i="48" s="1"/>
  <c r="W34" i="48"/>
  <c r="X34" i="48" s="1"/>
  <c r="W54" i="48"/>
  <c r="X54" i="48" s="1"/>
  <c r="W50" i="48"/>
  <c r="X50" i="48" s="1"/>
  <c r="W19" i="48"/>
  <c r="X19" i="48" s="1"/>
  <c r="W65" i="48"/>
  <c r="X65" i="48" s="1"/>
  <c r="W5" i="48"/>
  <c r="X5" i="48" s="1"/>
  <c r="W13" i="48"/>
  <c r="X13" i="48" s="1"/>
  <c r="W26" i="48"/>
  <c r="X26" i="48" s="1"/>
  <c r="W62" i="48"/>
  <c r="X62" i="48" s="1"/>
  <c r="W22" i="48"/>
  <c r="X22" i="48" s="1"/>
  <c r="W35" i="48"/>
  <c r="X35" i="48" s="1"/>
  <c r="W42" i="48"/>
  <c r="X42" i="48" s="1"/>
  <c r="W57" i="48"/>
  <c r="X57" i="48" s="1"/>
  <c r="W52" i="48"/>
  <c r="X52" i="48" s="1"/>
  <c r="W67" i="48"/>
  <c r="X67" i="48" s="1"/>
  <c r="W63" i="48"/>
  <c r="X63" i="48" s="1"/>
  <c r="W12" i="48"/>
  <c r="X12" i="48" s="1"/>
  <c r="W25" i="48"/>
  <c r="X25" i="48" s="1"/>
  <c r="W38" i="48"/>
  <c r="X38" i="48" s="1"/>
  <c r="W53" i="48"/>
  <c r="X53" i="48" s="1"/>
  <c r="W9" i="48"/>
  <c r="X9" i="48" s="1"/>
  <c r="W14" i="48"/>
  <c r="X14" i="48" s="1"/>
  <c r="W27" i="48"/>
  <c r="X27" i="48" s="1"/>
  <c r="W37" i="48"/>
  <c r="X37" i="48" s="1"/>
  <c r="W44" i="48"/>
  <c r="X44" i="48" s="1"/>
  <c r="W56" i="48"/>
  <c r="X56" i="48" s="1"/>
  <c r="W71" i="48"/>
  <c r="X71" i="48" s="1"/>
  <c r="W45" i="48"/>
  <c r="X45" i="48" s="1"/>
  <c r="W30" i="48"/>
  <c r="X30" i="48" s="1"/>
  <c r="W31" i="48"/>
  <c r="X31" i="48" s="1"/>
  <c r="W70" i="48"/>
  <c r="X70" i="48" s="1"/>
  <c r="W15" i="48"/>
  <c r="X15" i="48" s="1"/>
  <c r="W11" i="48"/>
  <c r="X11" i="48" s="1"/>
  <c r="W21" i="48"/>
  <c r="X21" i="48" s="1"/>
  <c r="W29" i="48"/>
  <c r="X29" i="48" s="1"/>
  <c r="W39" i="48"/>
  <c r="X39" i="48" s="1"/>
  <c r="W59" i="48"/>
  <c r="X59" i="48" s="1"/>
  <c r="W51" i="48"/>
  <c r="X51" i="48" s="1"/>
  <c r="W72" i="48"/>
  <c r="X72" i="48" s="1"/>
  <c r="W20" i="48"/>
  <c r="X20" i="48" s="1"/>
  <c r="W33" i="48"/>
  <c r="X33" i="48" s="1"/>
  <c r="W58" i="48"/>
  <c r="X58" i="48" s="1"/>
  <c r="W64" i="48"/>
  <c r="X64" i="48" s="1"/>
  <c r="AD4" i="48"/>
  <c r="AE4" i="48" s="1"/>
  <c r="W17" i="48"/>
  <c r="X17" i="48" s="1"/>
  <c r="W36" i="48"/>
  <c r="X36" i="48" s="1"/>
  <c r="W48" i="48"/>
  <c r="X48" i="48" s="1"/>
  <c r="W66" i="48"/>
  <c r="X66" i="48" s="1"/>
  <c r="AD40" i="48" l="1"/>
  <c r="AE40" i="48" s="1"/>
  <c r="AD25" i="48"/>
  <c r="AE25" i="48" s="1"/>
  <c r="AD15" i="48"/>
  <c r="AE15" i="48" s="1"/>
  <c r="AD37" i="48"/>
  <c r="AE37" i="48" s="1"/>
  <c r="AD12" i="48"/>
  <c r="AE12" i="48" s="1"/>
  <c r="AD62" i="48"/>
  <c r="AE62" i="48" s="1"/>
  <c r="AD34" i="48"/>
  <c r="AE34" i="48" s="1"/>
  <c r="AD18" i="48"/>
  <c r="AE18" i="48" s="1"/>
  <c r="AD38" i="48"/>
  <c r="AE38" i="48" s="1"/>
  <c r="AD11" i="48"/>
  <c r="AE11" i="48" s="1"/>
  <c r="AD54" i="48"/>
  <c r="AE54" i="48" s="1"/>
  <c r="AD72" i="48"/>
  <c r="AE72" i="48" s="1"/>
  <c r="AD26" i="48"/>
  <c r="AE26" i="48" s="1"/>
  <c r="AD69" i="48"/>
  <c r="AE69" i="48" s="1"/>
  <c r="AD32" i="48"/>
  <c r="AE32" i="48" s="1"/>
  <c r="AD10" i="48"/>
  <c r="AE10" i="48" s="1"/>
  <c r="AD58" i="48"/>
  <c r="AE58" i="48" s="1"/>
  <c r="AD50" i="48"/>
  <c r="AE50" i="48" s="1"/>
  <c r="AD22" i="48"/>
  <c r="AE22" i="48" s="1"/>
  <c r="AD20" i="48"/>
  <c r="AE20" i="48" s="1"/>
  <c r="AD70" i="48"/>
  <c r="AE70" i="48" s="1"/>
  <c r="AD31" i="48"/>
  <c r="AE31" i="48" s="1"/>
  <c r="AD13" i="48"/>
  <c r="AE13" i="48" s="1"/>
  <c r="AD23" i="48"/>
  <c r="AE23" i="48" s="1"/>
  <c r="AD24" i="48"/>
  <c r="AE24" i="48" s="1"/>
  <c r="AD28" i="48"/>
  <c r="AE28" i="48" s="1"/>
  <c r="AD21" i="48"/>
  <c r="AE21" i="48" s="1"/>
  <c r="AD49" i="48"/>
  <c r="AE49" i="48" s="1"/>
  <c r="AD44" i="48"/>
  <c r="AE44" i="48" s="1"/>
  <c r="AD66" i="48"/>
  <c r="AE66" i="48" s="1"/>
  <c r="AD63" i="48"/>
  <c r="AE63" i="48" s="1"/>
  <c r="AD36" i="48"/>
  <c r="AE36" i="48" s="1"/>
  <c r="AD14" i="48"/>
  <c r="AE14" i="48" s="1"/>
  <c r="AD17" i="48"/>
  <c r="AE17" i="48" s="1"/>
  <c r="AD30" i="48"/>
  <c r="AE30" i="48" s="1"/>
  <c r="AD9" i="48"/>
  <c r="AE9" i="48" s="1"/>
  <c r="AD52" i="48"/>
  <c r="AE52" i="48" s="1"/>
  <c r="AD5" i="48"/>
  <c r="AE5" i="48" s="1"/>
  <c r="AD7" i="48"/>
  <c r="AE7" i="48" s="1"/>
  <c r="AD16" i="48"/>
  <c r="AE16" i="48" s="1"/>
  <c r="AD55" i="48"/>
  <c r="AE55" i="48" s="1"/>
  <c r="AD35" i="48"/>
  <c r="AE35" i="48" s="1"/>
  <c r="AD47" i="48"/>
  <c r="AE47" i="48" s="1"/>
  <c r="AD45" i="48"/>
  <c r="AE45" i="48" s="1"/>
  <c r="AD57" i="48"/>
  <c r="AE57" i="48" s="1"/>
  <c r="AD65" i="48"/>
  <c r="AE65" i="48" s="1"/>
  <c r="AD43" i="48"/>
  <c r="AE43" i="48" s="1"/>
  <c r="AD8" i="48"/>
  <c r="AE8" i="48" s="1"/>
  <c r="AD6" i="48"/>
  <c r="AE6" i="48" s="1"/>
  <c r="AD56" i="48"/>
  <c r="AE56" i="48" s="1"/>
  <c r="AD33" i="48"/>
  <c r="AE33" i="48" s="1"/>
  <c r="AD41" i="48"/>
  <c r="AE41" i="48" s="1"/>
  <c r="AD48" i="48"/>
  <c r="AE48" i="48" s="1"/>
  <c r="AD27" i="48"/>
  <c r="AE27" i="48" s="1"/>
  <c r="AD51" i="48"/>
  <c r="AE51" i="48" s="1"/>
  <c r="AD67" i="48"/>
  <c r="AE67" i="48" s="1"/>
  <c r="AD59" i="48"/>
  <c r="AE59" i="48" s="1"/>
  <c r="AD39" i="48"/>
  <c r="AE39" i="48" s="1"/>
  <c r="AD64" i="48"/>
  <c r="AE64" i="48" s="1"/>
  <c r="AD29" i="48"/>
  <c r="AE29" i="48" s="1"/>
  <c r="AD71" i="48"/>
  <c r="AE71" i="48" s="1"/>
  <c r="AD53" i="48"/>
  <c r="AE53" i="48" s="1"/>
  <c r="AD42" i="48"/>
  <c r="AE42" i="48" s="1"/>
  <c r="AD19" i="48"/>
  <c r="AE19" i="48" s="1"/>
  <c r="AD46" i="48"/>
  <c r="AE46" i="48" s="1"/>
  <c r="AD61" i="48"/>
  <c r="AE61" i="48" s="1"/>
  <c r="AD68" i="48"/>
  <c r="AE68" i="48" s="1"/>
</calcChain>
</file>

<file path=xl/sharedStrings.xml><?xml version="1.0" encoding="utf-8"?>
<sst xmlns="http://schemas.openxmlformats.org/spreadsheetml/2006/main" count="2127" uniqueCount="477">
  <si>
    <t>Processo sensibile</t>
  </si>
  <si>
    <t>Descrizione</t>
  </si>
  <si>
    <t>ANALISI PROCESSI</t>
  </si>
  <si>
    <t>Definizione fabbisogno personale</t>
  </si>
  <si>
    <t>Verifica documentazione</t>
  </si>
  <si>
    <t>Individuazione dello strumento per l'affidamento</t>
  </si>
  <si>
    <t>Gestione presenze</t>
  </si>
  <si>
    <t>Definizione dei criteri di aggiudicazione</t>
  </si>
  <si>
    <t>Individuazione e scelta del fornitore a seguito di procedura aperta</t>
  </si>
  <si>
    <t>Pagamento fatture</t>
  </si>
  <si>
    <t>Valutazione e scelta dei candidati</t>
  </si>
  <si>
    <t>Stipula del contratto</t>
  </si>
  <si>
    <t>Ricezione e gestione delle offerte</t>
  </si>
  <si>
    <t>Individuazione e scelta del fornitore a seguito di affidamenti diretti</t>
  </si>
  <si>
    <t>Verifica corretta esecuzione fornitura dei beni</t>
  </si>
  <si>
    <t>Verifica corretta esecuzione fornitura dei lavori</t>
  </si>
  <si>
    <t>Verifica corretta esecuzione fornitura dei servizi</t>
  </si>
  <si>
    <t>Reclutamento tramite contratto di somministrazione lavoro</t>
  </si>
  <si>
    <t>Definizione modalità di reclutamento del personale</t>
  </si>
  <si>
    <t>Gestione attività ed incarichi extra-istituzionali</t>
  </si>
  <si>
    <t>Gestione del personale</t>
  </si>
  <si>
    <t>Gestione trattamento economico e liquidazione emolumenti e compensi</t>
  </si>
  <si>
    <t>Luoghi e settori in cui opera</t>
  </si>
  <si>
    <t>Obblighi legislativi/contrattuali</t>
  </si>
  <si>
    <t>Probabilità</t>
  </si>
  <si>
    <t>Impatto</t>
  </si>
  <si>
    <t>Luoghi e settori poco rischiosi</t>
  </si>
  <si>
    <t>Luoghi e settori mediamente rischiosi</t>
  </si>
  <si>
    <t>Luoghi e settori altamente rischiosi</t>
  </si>
  <si>
    <t>VALUTAZIONE PRESIDI</t>
  </si>
  <si>
    <t>Rischio residuo</t>
  </si>
  <si>
    <t>Affidamento di beni, servizi e lavori</t>
  </si>
  <si>
    <t>Definizione dell'oggetto dell'affidamento</t>
  </si>
  <si>
    <t>Individuazione e scelta del fornitore a seguito di procedure negoziate</t>
  </si>
  <si>
    <t>Ispezioni e controlli dalla P.A.</t>
  </si>
  <si>
    <t>Autorizzazioni/Licenze/Concessioni  rilasciate dalla PA</t>
  </si>
  <si>
    <t>Finanziamenti agevolati/contributi in conto capitale o di esercizio ottenuti dalla PA</t>
  </si>
  <si>
    <t>Contrazione di finanziamenti da istituti di credito</t>
  </si>
  <si>
    <t>PESI</t>
  </si>
  <si>
    <t>VALUTAZIONE DEL RISCHIO</t>
  </si>
  <si>
    <t>PESI AI FATTORI DI PROBABILITA'</t>
  </si>
  <si>
    <t>PROBABILITA'</t>
  </si>
  <si>
    <t>PUNTI</t>
  </si>
  <si>
    <t>Incidenza economica dell'attività</t>
  </si>
  <si>
    <t>PROBABILITA' X IMPATTO</t>
  </si>
  <si>
    <t>Presenza della componente di controllo</t>
  </si>
  <si>
    <t>Punteggio</t>
  </si>
  <si>
    <t>0-10</t>
  </si>
  <si>
    <t>Punteggio rischio residuale (0-25)</t>
  </si>
  <si>
    <t>Rating</t>
  </si>
  <si>
    <t>0≤ x ≤2</t>
  </si>
  <si>
    <t>R</t>
  </si>
  <si>
    <t>Remoto</t>
  </si>
  <si>
    <t>B</t>
  </si>
  <si>
    <t>Basso</t>
  </si>
  <si>
    <t>M</t>
  </si>
  <si>
    <t>Medio</t>
  </si>
  <si>
    <t>A</t>
  </si>
  <si>
    <t>Alto</t>
  </si>
  <si>
    <t>Gestione finanziaria</t>
  </si>
  <si>
    <t>Programmazione acquisti</t>
  </si>
  <si>
    <t>Gestione della cassa economale</t>
  </si>
  <si>
    <t>Nomina RUP</t>
  </si>
  <si>
    <t>Gestione subappalto</t>
  </si>
  <si>
    <t>Nomina commissione esaminatrice</t>
  </si>
  <si>
    <t>Gestione conflitto di interessi</t>
  </si>
  <si>
    <t>Nomina DEC/DEL</t>
  </si>
  <si>
    <t xml:space="preserve">IMPATTO </t>
  </si>
  <si>
    <t>PESI AI FATTORI DI IMPATTO</t>
  </si>
  <si>
    <t xml:space="preserve">Disfunzionalità organizzative/gestionali </t>
  </si>
  <si>
    <t xml:space="preserve">Danno reputazionale </t>
  </si>
  <si>
    <t>TOTALE</t>
  </si>
  <si>
    <t>Nessun danno</t>
  </si>
  <si>
    <t>Danno limitato alla singola attività. Importanza modesta/breve durata</t>
  </si>
  <si>
    <t>Danno che si estende all’intero macro-processo/entità considerevole/breve o media durata</t>
  </si>
  <si>
    <t>Danno che si estende anche ad altri macro-processi/entità elevata/durata media</t>
  </si>
  <si>
    <t>Danno che riguarda l’intera azienda/entità eccezionale/durata lunga</t>
  </si>
  <si>
    <t>Danno reputazionale non particolarmente significativo e notizia dell’evento diffusa solo tra pochi operatori economici</t>
  </si>
  <si>
    <t>Danno reputazionale significativo e notizia dell’evento diffusa solo tra pochi operatori economici/non particolarmente significativo ma notizia dell’evento diffusa su tutto il territorio di riferimento</t>
  </si>
  <si>
    <t>Danno reputazione significativo e notizia dell’evento diffusa nel territorio di riferimento</t>
  </si>
  <si>
    <t>Danno reputazionale in grado di minare irreparabilmente l’immagine aziendale verso gli stakeholders e il territorio di riferimento</t>
  </si>
  <si>
    <t>231 (SI/NO)</t>
  </si>
  <si>
    <t>190 (SI/NO)</t>
  </si>
  <si>
    <t xml:space="preserve">Disfunzionalità organizzative e gestionali </t>
  </si>
  <si>
    <t>Gestione elenco fornitori</t>
  </si>
  <si>
    <t>Azioni da attuare</t>
  </si>
  <si>
    <t>Tempistica di attuazione</t>
  </si>
  <si>
    <t>Descrizione obiettivo</t>
  </si>
  <si>
    <t>Tempistica di monitoraggio</t>
  </si>
  <si>
    <t>RIDUZIONE VALORE PRESIDI</t>
  </si>
  <si>
    <t>Rating rischio nella versione precedente del risk assessment</t>
  </si>
  <si>
    <t>Presenza di NC maggiori</t>
  </si>
  <si>
    <t>Presenza di NC minori</t>
  </si>
  <si>
    <t>Presenza di raccomandazioni</t>
  </si>
  <si>
    <t>Presenza di segnalazioni ritenute fondate</t>
  </si>
  <si>
    <t>Attività sensibile</t>
  </si>
  <si>
    <t>Responsabile monitoraggio</t>
  </si>
  <si>
    <t>N.</t>
  </si>
  <si>
    <t>Affidamento di incarichi professionali</t>
  </si>
  <si>
    <t>Liquidazione delle spese attinenti alle missioni</t>
  </si>
  <si>
    <t>Sostenimento spese di rappresentanza</t>
  </si>
  <si>
    <t>Gestione contenzioso</t>
  </si>
  <si>
    <t>Gestione dei rapporti con la Pubblica Amministrazione</t>
  </si>
  <si>
    <t>Interazioni con Pubblici Ufficiali / Incaricati di pubblico servizio (SI/NO)</t>
  </si>
  <si>
    <t>Normalizzazione controllo preventivo in uso (NC, raccomandazioni, segnalazioni)</t>
  </si>
  <si>
    <t>Valutazione finale del controllo preventivo in uso</t>
  </si>
  <si>
    <t xml:space="preserve">Rating rischio                                </t>
  </si>
  <si>
    <t>Rischio residuo nella versione precedente del risk assessment</t>
  </si>
  <si>
    <t>Codice</t>
  </si>
  <si>
    <t>Rev.</t>
  </si>
  <si>
    <t>Approvazione</t>
  </si>
  <si>
    <t>Nomina membri Organo Amministrativo</t>
  </si>
  <si>
    <t>Data approvazione</t>
  </si>
  <si>
    <t>Individuazione e scelta del consulente</t>
  </si>
  <si>
    <t xml:space="preserve">Verifica corretta esecuzione </t>
  </si>
  <si>
    <t>Carte di credito e di debito</t>
  </si>
  <si>
    <t>La controparte rappresenta un socio in affari?
(SI/NO)</t>
  </si>
  <si>
    <t>Indicatore di monitoraggio</t>
  </si>
  <si>
    <t>Nomina Commissione di gara</t>
  </si>
  <si>
    <t>Contrattazione con la PA</t>
  </si>
  <si>
    <t xml:space="preserve">Reclutamento tramite società esterne di selezione del personale </t>
  </si>
  <si>
    <t>Erogazione di sponsorizzazioni, contributi ed erogazioni liberali</t>
  </si>
  <si>
    <t>Direttore Generale</t>
  </si>
  <si>
    <t>NO</t>
  </si>
  <si>
    <t>Personale</t>
  </si>
  <si>
    <t>SI</t>
  </si>
  <si>
    <t>Assemblea dei soci</t>
  </si>
  <si>
    <t>Candidati per la nomina</t>
  </si>
  <si>
    <t>Società esterna di selezione del personale</t>
  </si>
  <si>
    <t>Agenzia per il lavoro</t>
  </si>
  <si>
    <t>Candidati</t>
  </si>
  <si>
    <t>Professionisti esterni</t>
  </si>
  <si>
    <t xml:space="preserve">SI </t>
  </si>
  <si>
    <t>SI (in alcuni casi)</t>
  </si>
  <si>
    <t>Operatori economici</t>
  </si>
  <si>
    <t>Istituto finanziario</t>
  </si>
  <si>
    <t>Agenzia delle Entrate, ARERA, Corte dei Conti, Guardia di Finanza, Ragioneria Generale dello Stato, ARPA, USL, Provincia, NOE, Vigili del Fuoco, Ispettorato del Lavoro, ecc… (ognuno per le attività di propria competenza)</t>
  </si>
  <si>
    <t xml:space="preserve">UE, Stato, Regione, Ato, ecc… </t>
  </si>
  <si>
    <t>Sottoscrizione contratto</t>
  </si>
  <si>
    <t>Responsabile dell'area soggetto a verifica</t>
  </si>
  <si>
    <t>Assenza di soci in affari</t>
  </si>
  <si>
    <t>Dipendenti / Amministratori / Soggetti esterni alla Società (es. consulenti, fornitori, rappresentanti della PA)</t>
  </si>
  <si>
    <t>Soggetti esterni alla Società (es. consulenti, fornitori, rappresentanti della PA)</t>
  </si>
  <si>
    <t>Soggetti esterni (es. fornitori, clienti, dipendenti, rappresentanti della PA)</t>
  </si>
  <si>
    <t>Ulteriori rischi/opportunità</t>
  </si>
  <si>
    <t>Descrizione rischi/opportunità</t>
  </si>
  <si>
    <t xml:space="preserve">Tempistica di monitoraggio </t>
  </si>
  <si>
    <t xml:space="preserve">Responsabile monitoraggio </t>
  </si>
  <si>
    <t>MONITORAGGIO</t>
  </si>
  <si>
    <t>Responsabili dell'attuazione</t>
  </si>
  <si>
    <t>Risorse necessarie</t>
  </si>
  <si>
    <t xml:space="preserve">Indicatore di monitoraggio </t>
  </si>
  <si>
    <t>AZIONI PER AFFRONTARE RISCHI/OPPORTUNITA'  E OBIETTIVI PER LA PREVENZIONE DELLA CORRUZIONE</t>
  </si>
  <si>
    <t>N. di situazioni anomale riscontrate nella rilevazione delle presenze o nella concessione di permessi o ferie</t>
  </si>
  <si>
    <t>1) N. di dipendenti aziendali ai quali sono stati concessi premi
2) N. di contestazioni da parte del personale in merito all’erogazione di premi aziendali</t>
  </si>
  <si>
    <t>1) N. di contenziosi in corso
2) N. di accordi transattivi effettuati</t>
  </si>
  <si>
    <t>N. di ispezioni ricevute dalla PA</t>
  </si>
  <si>
    <t>Data realizzazione azione e obiettivo</t>
  </si>
  <si>
    <t>Nomina Organismo di vigilanza</t>
  </si>
  <si>
    <t>Organo Amministrativo</t>
  </si>
  <si>
    <t xml:space="preserve">Nomina Collegio sindacale </t>
  </si>
  <si>
    <t xml:space="preserve">Nomina Società di revisione </t>
  </si>
  <si>
    <t>Semestrale</t>
  </si>
  <si>
    <t>Progressioni di carriera</t>
  </si>
  <si>
    <t>Stakeholder</t>
  </si>
  <si>
    <t>/</t>
  </si>
  <si>
    <t>GRUPPO RETIAMBIENTE</t>
  </si>
  <si>
    <t>…..</t>
  </si>
  <si>
    <t>Prima emissione del PTPCT del Gruppo RetiAmbiente</t>
  </si>
  <si>
    <t>Consiglio di Amministrazione di RetiAmbiente S.p.A.</t>
  </si>
  <si>
    <t>Amministratore Unico di AAMPS S.p.A.</t>
  </si>
  <si>
    <t>Consiglio di Amministrazione di ASCIT S.p.A.</t>
  </si>
  <si>
    <t>Amministratore Unico di GEOFOR S.p.A.</t>
  </si>
  <si>
    <t>Amministratore Unico di ERSU S.p.A.</t>
  </si>
  <si>
    <t>Amministratore Unico di REA S.p.A.</t>
  </si>
  <si>
    <t>Amministratore Unico di SEA Ambiente S.p.A.</t>
  </si>
  <si>
    <t>Gestione CdR</t>
  </si>
  <si>
    <t>Utenti</t>
  </si>
  <si>
    <t>Agevolazione indebita di un utente accettando rifiuti non adeguati rispetto alla regolamentazione</t>
  </si>
  <si>
    <t>Personale dedicato all'aggiornamento della regolamentazione aziendale</t>
  </si>
  <si>
    <t>Fornitori</t>
  </si>
  <si>
    <t xml:space="preserve">Migliorare la regolamentazione aziendale in materia di acquisti con ulteriori presidi al fine di prevenire i rischi corruttivi </t>
  </si>
  <si>
    <t>Realizzazione dei servizi di Igiene Ambientale</t>
  </si>
  <si>
    <t>Si (in alcuni casi)</t>
  </si>
  <si>
    <t>Gestione servizi commerciali</t>
  </si>
  <si>
    <t>Clienti</t>
  </si>
  <si>
    <t>Predisposizione di offerte a condizioni agevolate al fine di favorire determinati clienti</t>
  </si>
  <si>
    <t>Verifica incassi</t>
  </si>
  <si>
    <t>Gestione contabilità</t>
  </si>
  <si>
    <t>Gestione fatturazione attiva a RetiAmbiente</t>
  </si>
  <si>
    <t>Capogruppo</t>
  </si>
  <si>
    <t>Progettazione servizi</t>
  </si>
  <si>
    <t>Mobilità infragruppo e selezione interna di personale</t>
  </si>
  <si>
    <t>Valutazione individuale del personale</t>
  </si>
  <si>
    <t>Gestione fatturazione attiva ai clienti per servizi a pagamento</t>
  </si>
  <si>
    <t>Beneficiario delle sponsorizzazioni</t>
  </si>
  <si>
    <t>Gestione richiesta ritiro ingombranti ed erogazione del servizio</t>
  </si>
  <si>
    <t>Consegna hardware ai dipendenti</t>
  </si>
  <si>
    <t>Gestione autorizzazioni e accessi all'uso di applicativi</t>
  </si>
  <si>
    <t>AU</t>
  </si>
  <si>
    <t>Dipendenti / Amministratori / Soggetti esterni alla Società (es. fornitori)</t>
  </si>
  <si>
    <t>Attività interna alla Società, che tuttavia determina un contatto con Comune, Retiambiente e ATO Toscana Costa in fase di autorizzazioni dei piani finanziari e operativi</t>
  </si>
  <si>
    <t>Svolgimento delle attività di progettazione al fine di agevolare indebitamente la Società ovvero futuri operatori economici nello svolgimento dei servizi</t>
  </si>
  <si>
    <t>Responsabile IT</t>
  </si>
  <si>
    <t>Dipendenti</t>
  </si>
  <si>
    <t>Gestione servizi di Igiene Ambientale</t>
  </si>
  <si>
    <t>Predisposizione offerte commerciali per il servizio di derattizzazione, disinfestazione e disinfezione</t>
  </si>
  <si>
    <t>Gestione servizi di raccolta</t>
  </si>
  <si>
    <t>Accettazione di rifiuti non adeguati rispetto a quelli contrattualizzati e autorizzati</t>
  </si>
  <si>
    <t>- Amministratore Unico
- Capogruppo
- Direttore Generale
- Responsabili di Area
- Responsabile ufficio risorse umane</t>
  </si>
  <si>
    <t>- Amministratore Unico
- Direttore Generale
- Responsabile ufficio risorse umane</t>
  </si>
  <si>
    <t>- Amministratore Unico
- Direttore Generale
- Responsabile ufficio risorse umane
- Responsabili di Area</t>
  </si>
  <si>
    <t>Amministratore Unico</t>
  </si>
  <si>
    <t>Aggiornamento della documentazione entro i termini previsti</t>
  </si>
  <si>
    <t>- Amministratore Unico
- Commissione esaminatrice</t>
  </si>
  <si>
    <t>- Responsabili di Area
- Responsabile ufficio risorse umane</t>
  </si>
  <si>
    <t>- Amministratore Unico
- Direttore Generale</t>
  </si>
  <si>
    <t>- Amministratore Unico
- Direttore Generale
- Responsabili di Area
- Responsabile ufficio risorse umane</t>
  </si>
  <si>
    <t>- Amministratore Unico
- Responsabile ufficio risorse umane
- Responsabile settore AFC
- Ufficio tesoreria</t>
  </si>
  <si>
    <t>- Amministratore Unico
- Direttore generale
- Responsabili di Area</t>
  </si>
  <si>
    <t>Ufficio tesoreria</t>
  </si>
  <si>
    <t>- Amministratore Unico
- Direttore Generale 
- Responsabili di area</t>
  </si>
  <si>
    <t>- Amministratore Unico
- Direttore Generale 
- Responsabili area acquisti e contratti</t>
  </si>
  <si>
    <t>- Amministratore Unico
- Direttore Generale 
- Responsabili di Area
- Responsabili area acquisti e contratti</t>
  </si>
  <si>
    <t>Responsabile dell'area che usufruisce della prestazione</t>
  </si>
  <si>
    <t>- Amministratore Unico
- Direttore Generale
- Responsabile di Area
- Capogruppo
- Responsabile area acquisti e contratti</t>
  </si>
  <si>
    <t>- Amministratore Unico
- Responsabile area acquisti e contratti</t>
  </si>
  <si>
    <t>- Amministratore Unico
- Direttore generale
- Responsabile di Area</t>
  </si>
  <si>
    <t>- Amministratore Unico
- Direttore generale
- Responsabile area acquisti e contratti</t>
  </si>
  <si>
    <t xml:space="preserve">Aggiornare la procedura PG 7.4 "Approvigionamenti e valutazione dei fornitori" al fine di: 
- indicare le verifiche che vengono svolte sul possesso da parte degli OE dei requisiti richiesti dal D.lgs. 50/2016
- uniformarla alle soglie normative vigenti </t>
  </si>
  <si>
    <t>Responsabile acquisti e contratti</t>
  </si>
  <si>
    <t>Responsabile area acquisti e contratti</t>
  </si>
  <si>
    <t>- RUP
- Responsabile area acquisti e contratti</t>
  </si>
  <si>
    <t>- Amministratore Unico
- RUP
- Commissione di gara
- Responsabile area acquisti e contratti</t>
  </si>
  <si>
    <t>- Amministratore Unico
- RUP
- Responsabile area acquisti e contratti</t>
  </si>
  <si>
    <t>- Amministratore Unico
- Direttore Generale
- Responsabile area acquisti e contratti</t>
  </si>
  <si>
    <t>- Amministratore Unico
- Direttore Generale
- RUP
- Responsabile area acquisti e contratti</t>
  </si>
  <si>
    <t>- RUP
- DL</t>
  </si>
  <si>
    <t>- RUP
- DEC</t>
  </si>
  <si>
    <t>- Amministratore Unico
- Responsabile settore AFC
- Ufficio tesoreria</t>
  </si>
  <si>
    <t>Ampliare il controlli finanziari al fine di assicurare una migliore gestione dei rischi corruttivi</t>
  </si>
  <si>
    <t>Implementare una procedura per la gestione finanziaria</t>
  </si>
  <si>
    <t>Responsabile Settore AFC</t>
  </si>
  <si>
    <t>- Responsabile settore AFC
- Rufficio tesoreria</t>
  </si>
  <si>
    <t xml:space="preserve">- Responsabile settore AFC
- Contabilità generale
- Controllo di gestione </t>
  </si>
  <si>
    <t>- Responsabile settore AFC
- Contabilità generale</t>
  </si>
  <si>
    <t>- Amministratore Unico 
- Responsabile settore AFC</t>
  </si>
  <si>
    <t>- Amministratore Unico 
- Direttore Generale</t>
  </si>
  <si>
    <t>Gestione progettazione</t>
  </si>
  <si>
    <t>- Direttore Generale
- Responsabile area servizi al territorio</t>
  </si>
  <si>
    <t>- Amministratore Unico
- Direttore Generale
- RSGI
- Responsabile Area valorizzazione e logistica
- Addetto adempimenti ambientali
- Responsabile Area services</t>
  </si>
  <si>
    <t>Comuni, Regione, Provincia, SUAP, ecc… (ognuno per le attività di propria competenza)</t>
  </si>
  <si>
    <t>- Amministratore Unico
- Direttore Generale
- Responsabile settore AFC</t>
  </si>
  <si>
    <t>- Amministratore Unico
- Direttore Generale
- Tutti i dipendenti</t>
  </si>
  <si>
    <t>- Amministratore Unico
- Direttore Generale
- Responsabili di Area</t>
  </si>
  <si>
    <t>Gestione ritiro ingombranti</t>
  </si>
  <si>
    <t>- Responsabile Area servizi al territorio
- Responsabile URP
- Operatori SAT
- Addetti URP</t>
  </si>
  <si>
    <t>- Amministratore Unico
- Responsabile Area acquisti e contratti
- Responsabile settore AFC
- Ufficio tesoreria</t>
  </si>
  <si>
    <t>Gestione magazzini</t>
  </si>
  <si>
    <t>Gestione magazzini sacchi, bidoni, pezzi di ricambio per manutenzione</t>
  </si>
  <si>
    <t>- Responsabile Area services
- Addetti magazzini</t>
  </si>
  <si>
    <t>Fornitori / Dipendenti</t>
  </si>
  <si>
    <t>- Responsabili CdR
- Operatori CdR</t>
  </si>
  <si>
    <t xml:space="preserve">- Responsabile Area servizi al territorio
- Coordinatori
- Operatori </t>
  </si>
  <si>
    <t>- Direttore Generale
- Responsabile Area servizi al territorio (per la definizione dei servizi da svolgere alla PA)
- Responsabile Acquisti e contratti (per la predisposizione del preventivo alla PA)
- Responsabile Area commerciale (per i servizi a privati)</t>
  </si>
  <si>
    <t>Responsabile Area commerciale</t>
  </si>
  <si>
    <t>- Direttore Generale 
- Responsabile Area commerciale
- Responsabile Area valorizzazione e logistica</t>
  </si>
  <si>
    <t>- Responsabile Area valorizzazione e logistica
- Operatori presenti presso gli impianti</t>
  </si>
  <si>
    <t>Responsabile risorse umane</t>
  </si>
  <si>
    <t>- ATO Toscana Costa
- Comuni soci
- RetiAmbiente</t>
  </si>
  <si>
    <t>Predisposizione offerte commerciali per il servizio di raccolta e trasporto rifiuti</t>
  </si>
  <si>
    <t>Predisposizione offerte commerciali per la gestione dei servizi di trasporto e smaltimento rifiuti</t>
  </si>
  <si>
    <t>Gestione dei servizi commerciali di trasporto e smaltimento rifiuti</t>
  </si>
  <si>
    <t>N. di avanzamenti di carriera</t>
  </si>
  <si>
    <t>N. di incarichi professionali affidati</t>
  </si>
  <si>
    <t>N. di sponsorizzazioni ed erogazioni liberali</t>
  </si>
  <si>
    <t>1) N. di amministratori di nuova nomina
2) % di dichiarazioni di inconferibilità rilasciate rispetto a quelle richieste dalla normativa vigente
3) % di dichiarazioni di incompatibilità rilasciate rispetto a quelle richieste dalla normativa vigente</t>
  </si>
  <si>
    <t>Tutti i responsabili di Area</t>
  </si>
  <si>
    <t>Risk assessment ERSU S.p.A.</t>
  </si>
  <si>
    <t>Allegato 5 al PTPCT
Rev. 00</t>
  </si>
  <si>
    <t>PRESIDI</t>
  </si>
  <si>
    <t>Incidenza economica del processo</t>
  </si>
  <si>
    <t>Sistema Organizzativo (precisa definizione dei ruoli e delle responsabilità aziendali tramite la formalizzazione di un organigramma, un mansionario, procure, deleghe)</t>
  </si>
  <si>
    <t>2 &lt; x ≤5</t>
  </si>
  <si>
    <t>Manifestazione di illeciti in passato nel processo sensibile</t>
  </si>
  <si>
    <t xml:space="preserve">Regolamentazione del processo all'interno di procedure, regolamenti, ordini di servizio, istruzioni, ecc… </t>
  </si>
  <si>
    <t>Luoghi e settori in cui opera la Società</t>
  </si>
  <si>
    <t>Tracciabilità del processo (tramite strumenti cartacei e/o informatici, trasparenza)</t>
  </si>
  <si>
    <t>5&lt; x ≤16</t>
  </si>
  <si>
    <t>Interazione con soci in affari</t>
  </si>
  <si>
    <t>Altro (es. presenza di principi etici di comportamento)</t>
  </si>
  <si>
    <t>&gt;16</t>
  </si>
  <si>
    <t>Incidenza economica modesta (fra 0 euro annui e 20.000 euro annui)</t>
  </si>
  <si>
    <t>Incidenza economica significativa (&gt;= 20.000 euro annui e &lt; di 300.000 euro annui)</t>
  </si>
  <si>
    <t>Incidenza economica molto elevata (&gt;= 300.000 euro annui)</t>
  </si>
  <si>
    <t>Regolamentazione legislativa e contrattuale chiara e di facile applicazione</t>
  </si>
  <si>
    <t xml:space="preserve">Regolamentazione legislativa e contrattuale di non sempre facile interpretazione con difficoltà di applicazione </t>
  </si>
  <si>
    <t>Eccessiva regolamentazione, complessità e scarsa chiarezza della normativa di riferimento e difficoltà di applicazione</t>
  </si>
  <si>
    <t>Soci in affari a rischio basso (Istituto finanziario, utenti tariffa, fornitori di acquisti in contanti e con carta di credito)</t>
  </si>
  <si>
    <t xml:space="preserve">Data di entrata in vigore </t>
  </si>
  <si>
    <t xml:space="preserve">Personale aziendale coinvolto </t>
  </si>
  <si>
    <t>Rischio del socio in affari
(B / &gt; B)</t>
  </si>
  <si>
    <t xml:space="preserve">37001 (SI/NO) </t>
  </si>
  <si>
    <t xml:space="preserve">Rischio reato </t>
  </si>
  <si>
    <t xml:space="preserve">Esempio condotta illecita </t>
  </si>
  <si>
    <t>Interazione con i soci in affari</t>
  </si>
  <si>
    <t xml:space="preserve">Rischio inerente </t>
  </si>
  <si>
    <t xml:space="preserve">Rating rischio inerente </t>
  </si>
  <si>
    <t>Descrizione presidi in uso</t>
  </si>
  <si>
    <t>Presenza NC / raccomandazioni / segnalazioni  (inserire il riferimento interno)</t>
  </si>
  <si>
    <t>Valutazione dei presidi in uso
(0-10)</t>
  </si>
  <si>
    <t>Selezione del personale</t>
  </si>
  <si>
    <t xml:space="preserve">Autorizzazione missioni del personale </t>
  </si>
  <si>
    <t>Gestione acquisti in urgenza</t>
  </si>
  <si>
    <t>Gestione omaggi e spese di rappresentanza</t>
  </si>
  <si>
    <t>Gestione omaggi</t>
  </si>
  <si>
    <t xml:space="preserve">Gestione comunicazione </t>
  </si>
  <si>
    <t xml:space="preserve">Gestione dei contenziosi e definizione di accordi transattivi </t>
  </si>
  <si>
    <t>Nomina organo amministrativo e di controllo</t>
  </si>
  <si>
    <t>Gestione servizi informatici</t>
  </si>
  <si>
    <t>- Concussione - art. 317 c.p.
- Corruzione per l’esercizio della funzione - art. 318 c.p.
- Corruzione per un atto contrario ai doveri d’ufficio - art. 319 c.p.
- Circostanze aggravanti - art. 319-bis c.p.
- Corruzione in atti giudiziari - art. 319-ter c.p.
- Induzione indebita a dare o promettere utilità” ex art. 319-quater c.p.
- Corruzione di persona incaricata di un pubblico servizio - art. 320 c.p.
- Pene per il corruttore - art. 321 c.p.
- Istigazione alla corruzione - art. 322 c.p.
- Peculato, concussione, induzione indebita a dare o promettere utilità, corruzione e istigazione alla corruzione di membri delle Corti internazionali o degli organi delle Comunità europee o di assemblee parlamentari internazionali o di organizzazioni internazionali e di funzionari delle Comunità europee e di Stati esteri - art. 322-bis c.p.
- Traffico di influenze illecite - art. 346-bis c.p.
- Corruzione tra privati - art. 2635 c.c.
- Istigazione alla corruzione tra privati - art. 2635-bis c.c.
- Abuso d'ufficio - art. 323 c.p.
- Situazioni di cattiva amministrazione in cui, a prescindere dalla rilevanza penale del comportamento, vengano assunte decisioni contrarie all’interesse pubblico, sotto il profilo dell’imparzialità, della funzionalità ed economicità</t>
  </si>
  <si>
    <t>- Codice etico di gruppo 
- Organigramma e mansionario
- Sistema di deleghe e procure vigente (visura camerale)
- D.lgs. 165/2001
- D.lgs. 175/2016
- Obblighi di pubblicazione previsti dalla normativa vigente, in particolare D.lgs. 33/2013
- PTPCT
- Regolamento selezione e assunzione di personale del gruppo RetiAmbiente
- Budget aziendale
- Regolamento di gruppo, in particolare nelle parti relative all'assunzione del personale
- Modello 231
- Procedura PG 6.2 Gestione del personale</t>
  </si>
  <si>
    <t>- Codice etico di gruppo 
- Organigramma e mansionario
- Sistema di deleghe e procure vigente (visura camerale)
- D.lgs. 165/2001
- D.lgs. 175/2016
- Obblighi di pubblicazione previsti dalla normativa vigente, in particolare D.lgs. 33/2013
- PTPCT
- Regolamento selezione e assunzione di personale del gruppo RetiAmbiente
- Modello 231
- Procedura PG 6.2 Gestione del personale</t>
  </si>
  <si>
    <t>- Codice etico di gruppo 
- Organigramma e mansionario
- Sistema di deleghe e procure vigente (visura camerale)
- D.lgs. 165/2001
- D.lgs. 175/2016
- Obblighi di pubblicazione previsti dalla normativa vigente, in particolare D.lgs. 33/2013
- PTPCT
- Regolamento selezione e assunzione di personale del gruppo RetiAmbiente
- Modello 231
- Procedura PG 6.2 Gestione del personale
- Contratto con società esterna di selezione del personale</t>
  </si>
  <si>
    <t xml:space="preserve">- Codice etico di gruppo 
- Organigramma e mansionario
- Sistema di deleghe e procure vigente (visura camerale)
- Procedura PG 6.2 Gestione del personale
- Contratto con agenzia interinale
- Modello 231 </t>
  </si>
  <si>
    <t>- Codice etico di gruppo 
- Organigramma e mansionario
- Sistema di deleghe e procure vigente (visura camerale)
- CCNL Federambiente
- Regolamento selezione e assunzione di personale del gruppo RetiAmbiente
- Modello 231
- Documentazione consegnata al personale in fase di assunzione
- Procedura PG 6.2 Gestione del personale</t>
  </si>
  <si>
    <t>- Codice etico di gruppo 
- Organigramma e mansionario
- Sistema di deleghe e procure vigente (visura camerale)
- Regolamento selezione e assunzione di personale del gruppo RetiAmbiente
- Modello 231
- Procedura PG 6.2 Gestione del personale</t>
  </si>
  <si>
    <t>- Codice etico di gruppo 
- Organigramma e mansionario
- Sistema di deleghe e procure vigente (visura camerale)
- Software aziendale per la rilevazione e gestione delle presenze
- Autorizzazione del Responsabile gerarchico in caso di mancata timbratura, straordinari, permessi e ferie
- Rilevazione delle presenze tramite badge
- Programmazione delle ferie
- CCNL Federambiente</t>
  </si>
  <si>
    <t>- Codice etico di gruppo 
- Organigramma e mansionario
- Sistema di deleghe e procure vigente (visura camerale)
- PTPCT 
- Manuale MGI 5
- Procedura PG 6.2 Gestione del personale
- D.lgs. 50/2016</t>
  </si>
  <si>
    <t>- Codice etico di gruppo 
- Organigramma e mansionario
- Sistema di deleghe e procure vigente (visura camerale)
- Obblighi di pubblicazione previsti dalla normativa vigente, in particolare D.lgs. 33/2013
- PTPCT
- CCNL Federambiente</t>
  </si>
  <si>
    <t>- Codice etico di gruppo 
- Organigramma e mansionario
- Sistema di deleghe e procure vigente (visura camerale)
- Obblighi di pubblicazione previsti dalla normativa vigente, in particolare D.lgs. 33/2013
- PTPCT
- Accordo di secondo livello
- CCNL Federambiente</t>
  </si>
  <si>
    <t>- Codice etico di gruppo 
- Organigramma e mansionario
- Sistema di deleghe e procure vigente (visura camerale)
- Regolamento selezione e assunzione di personale del gruppo RetiAmbiente
- CCNL Federambiente
- Manuale MGI 5
- Procedura PG 6.2 Gestione del personale</t>
  </si>
  <si>
    <t>- Codice etico di gruppo 
- Organigramma e mansionario
- Sistema di deleghe e procure vigente (visura camerale)
- Obblighi di pubblicazione previsti dalla normativa vigente, in particolare D.lgs. 33/2013
- PTPCT
- CCNL Federambiente
- Modello 231
- Procedura "Gestione finanziaria"</t>
  </si>
  <si>
    <t>- Codice etico di gruppo 
- Organigramma e mansionario
- Sistema di deleghe e procure vigente (visura camerale)
- CCNL Federambiente
- Regolamento spese di trasferta</t>
  </si>
  <si>
    <t>- Codice etico di gruppo di gruppo 
- Organigramma e mansionario
- Sistema di deleghe e procure vigente (visura camerale)
- CCNL Federambiente
- Regolamento spese di trasferta</t>
  </si>
  <si>
    <t>- Codice etico di gruppo 
- Organigramma e mansionario
- Sistema di deleghe e procure vigente (visura camerale)
- D.lgs. 50/2016 
- D.lgs. 165/2001
- Linee guida ANAC n. 1 e n. 12
- Obblighi di pubblicazione previsti dalla normativa vigente, in particolare D.lgs. 33/2013
- Modello 231
- PTPCT
- Procedura PG 7.4 Approvigionamenti e valutazione dei fornitori</t>
  </si>
  <si>
    <t>- Codice etico di gruppo 
- Organigramma e mansionario
- Sistema di deleghe e procure vigente (visura camerale)
- D.lgs. 50/2016 
- D.lgs. 165/2001
- Linee guida ANAC n. 1 e n. 12
- Obblighi di pubblicazione previsti dalla normativa vigente, in particolare D.lgs. 33/2013
- Modello 231
- PTPCT
- Procedura PG 7.4 Approvigionamenti e valutazione dei fornitori
- Contratto sottoscritto con il consulente</t>
  </si>
  <si>
    <t xml:space="preserve">- Codice etico di gruppo 
- Organigramma e mansionario
- Sistema di deleghe e procure vigente (visura camerale)
- D.lgs. 50/2016
- Regolamento degli approvvigionamenti infragruppo di RETIAMBIENTE S.p.A.
- Regolamento di gruppo, per la parte relativa alla programmazione e gestione degli acquisti
- Procedura PG 7.4 Approvigionamenti e valutazione dei fornitori
- PTPCT 
- Modello 231 </t>
  </si>
  <si>
    <t xml:space="preserve">- Codice etico di gruppo 
- Organigramma e mansionario
- Sistema di deleghe e procure vigente (visura camerale)
- D.lgs. 50/2016
- Linee guida ANAC n. 13 e n. 15
- Regolamento degli approvvigionamenti infragruppo di RETIAMBIENTE S.p.A.
- Regolamento di gruppo, per la parte relativa alla programmazione e gestione degli acquisti
- Procedura PG 7.4 Approvigionamenti e valutazione dei fornitori
- PTPCT 
- Modello 231 </t>
  </si>
  <si>
    <t>- Codice etico di gruppo 
- Organigramma e mansionario
- Sistema di deleghe e procure vigente (visura camerale)
- D.lgs. 50/2016
- Obblighi di pubblicazione previsti dalla normativa vigente, in particolare D.lgs. 33/2013
- Regolamento degli approvvigionamenti infragruppo di RETIAMBIENTE S.p.A.
- Regolamento di gruppo, per la parte relativa alla programmazione e gestione degli acquisti
- Procedura PG 7.4 Approvigionamenti e valutazione dei fornitori
- PTPCT 
- Modello 231 
- Software aziendale dove vengono tracciate le diverse fasi del ciclo passivo</t>
  </si>
  <si>
    <t>- Codice etico di gruppo 
- Organigramma e mansionario
- Sistema di deleghe e procure vigente (visura camerale)
- Procedura PG 7.4 Approvigionamenti e valutazione dei fornitori
- Regolamento per l'istituzione e la gestione telematica dell'elenco operatori economici da consultare per l'affidamento di lavori, beni e servizi e l'utilizzo delle procedure di gara telematiche</t>
  </si>
  <si>
    <t>- Codice etico di gruppo 
- Organigramma e mansionario
- Sistema di deleghe e procure vigente (visura camerale)
- D.lgs. 50/2016
- Linee guida ANAC n. 2
- Regolamento degli approvvigionamenti infragruppo di RETIAMBIENTE S.p.A.
- Regolamento di gruppo, per la parte relativa alla programmazione e gestione degli acquisti
- Procedura PG 7.4 Approvigionamenti e valutazione dei fornitori
- PTPCT 
- Modello 231 
- Software aziendale dove vengono tracciate le diverse fasi del ciclo passivo</t>
  </si>
  <si>
    <t>- Codice etico di gruppo 
- Organigramma e mansionario
- Sistema di deleghe e procure vigente (visura camerale)
- D.lgs. 50/2016
- Regolamento degli approvvigionamenti infragruppo di RETIAMBIENTE S.p.A.
- Regolamento di gruppo, per la parte relativa alla programmazione e gestione degli acquisti
- Procedura PG 7.4 Approvigionamenti e valutazione dei fornitori
- PTPCT 
- Modello 231 
- Software aziendale dove vengono tracciate le diverse fasi del ciclo passivo</t>
  </si>
  <si>
    <t xml:space="preserve">- Codice etico di gruppo 
- Organigramma e mansionario
- Sistema di deleghe e procure vigente (visura camerale)
- D.lgs. 50/2016
- D.lgs. 165/2001
- Obblighi di pubblicazione previsti dalla normativa vigente, in particolare D.lgs. 33/2013
- Regolamento degli approvvigionamenti infragruppo di RETIAMBIENTE S.p.A.
- Regolamento di gruppo, per la parte relativa alla programmazione e gestione degli acquisti
- Procedura PG 7.4 Approvigionamenti e valutazione dei fornitori
- PTPCT 
- Modello 231 </t>
  </si>
  <si>
    <t>- Codice etico di gruppo 
- Organigramma e mansionario
- Sistema di deleghe e procure vigente (visura camerale)
- D.lgs. 50/2016
- Obblighi di pubblicazione previsti dalla normativa vigente, in particolare D.lgs. 33/2013
- Regolamento degli approvvigionamenti infragruppo di RETIAMBIENTE S.p.A.
- Regolamento di gruppo, per la parte relativa alla programmazione e gestione degli acquisti
- Procedura PG 7.4 Approvigionamenti e valutazione dei fornitori
- PTPCT 
- Modello 231 
- Software aziendale dove vengono tracciate le diverse fasi del ciclo passivo
- Due diligence effettuata sull'operatore economico aggiudicatario</t>
  </si>
  <si>
    <t xml:space="preserve">- Codice etico di gruppo 
- Organigramma e mansionario
- Sistema di deleghe e procure vigente (visura camerale)
- D.lgs. 50/2016
- Linee guida ANAC n. 15
- Regolamento degli approvvigionamenti infragruppo di RETIAMBIENTE S.p.A.
- Regolamento di gruppo, per la parte relativa alla programmazione e gestione degli acquisti
- Procedura PG 7.4 Approvigionamenti e valutazione dei fornitori
- PTPCT 
- Modello 231 </t>
  </si>
  <si>
    <t>- Codice etico di gruppo 
- Organigramma e mansionario
- Sistema di deleghe e procure vigente (visura camerale)
- D.lgs. 50/2016
- Procedura PG 7.4 Approvigionamenti e valutazione dei fornitori
- PTPCT 
- Modello 231 
- Software aziendale dove vengono tracciate le diverse fasi del ciclo passivo</t>
  </si>
  <si>
    <t>- Codice etico di gruppo 
- Organigramma e mansionario
- Sistema di deleghe e procure vigente (visura camerale)
- D.lgs. 50/2016
- Procedura PG 7.4 Approvigionamenti e valutazione dei fornitori
- PTPCT 
- Modello 231 
- Software aziendale dove vengono tracciate le diverse fasi del ciclo passivo
- Collaudo del responsabile dell'acquisto</t>
  </si>
  <si>
    <t>- Codice etico di gruppo 
- Organigramma e mansionario
- Sistema di deleghe e procure vigente (visura camerale)
- D.lgs. 50/2016
- Procedura PG 7.4 Approvigionamenti e valutazione dei fornitori
- PTPCT 
- Modello 231 
- Software aziendale dove vengono tracciate le diverse fasi del ciclo passivo
- Collaudo del responsabile dell'acquisto
- DDT</t>
  </si>
  <si>
    <t>- Codice etico di gruppo 
- Organigramma e mansionario
- Sistema di deleghe e procure vigente (visura camerale)
- Obblighi di pubblicazione previsti dalla normativa vigente, in particolare D.lgs. 33/2013
- PTPCT
- Modello 231
- Software aziendale 
- Verifica del DURC 
- Procedura Gestione finanziaria</t>
  </si>
  <si>
    <t>- Codice etico di gruppo 
- Organigramma e mansionario
- Sistema di deleghe e procure vigente (visura camerale)
- Modello 231
- PTPCT
- Procedura Gestione finanziaria</t>
  </si>
  <si>
    <t>- Codice etico di gruppo 
- Organigramma e mansionario
- Sistema di deleghe e procure vigente (visura camerale)
- Fatture emesse
- Estratti conto bancari
- Solleciti inviati ai clienti in caso di mancato pagamento
- Procedura "Gestione finanziaria"</t>
  </si>
  <si>
    <t>- Codice etico di gruppo 
- Organigramma e mansionario
- Sistema di deleghe e procure vigente (visura camerale)
- Contratto di servizio ATO Toscana Costa - Retiambiente - ERSU
- Piani economico finanziari e operativi approvati da ATO Toscana Costa, RetiAmbiente e amministrazioni comunali
- Rendicontazione inviata periodicamente a Retiambiente sui servizi erogati</t>
  </si>
  <si>
    <t>- Codice etico di gruppo 
- Organigramma e mansionario
- Sistema di deleghe e procure vigente (visura camerale)
- Contratto / preventivo con cliente</t>
  </si>
  <si>
    <t>- Codice etico di gruppo 
- Organigramma e mansionario
- Sistema di deleghe e procure vigente (visura camerale)
- Contratti di finanziamento</t>
  </si>
  <si>
    <t xml:space="preserve">- Codice etico di gruppo 
- Organigramma e mansionario
- Sistema di deleghe e procure vigente (visura camerale)
- Modello 231
- PTPCT </t>
  </si>
  <si>
    <t>- Codice etico di gruppo 
- Organigramma e mansionario
- Sistema di deleghe e procure vigente (visura camerale)
- PTPCT 
- Modello 231
- Documentazione giustificativa delle spese sostenute
- Procedura "Gestione finanziaria"</t>
  </si>
  <si>
    <t>- Codice etico di gruppo 
- Organigramma e mansionario
- Sistema di deleghe e procure vigente (visura camerale)
- Obblighi di pubblicazione previsti dalla normativa vigente, in particolare D.lgs. 33/2013
- PTPCT
- Regolamento sponsorizzazioni e liberalità del gruppo RetiAmbiente
- Regolamento di gruppo, in particolare nelle parti relative alle sponsorizzazioni
- Modello 231</t>
  </si>
  <si>
    <t>- Codice etico di gruppo 
- Organigramma e mansionario
- Sistema di deleghe e procure vigente (visura camerale)
- Contratti sottoscritti con eventuali legali esterni
- Modello 231</t>
  </si>
  <si>
    <t xml:space="preserve">- Codice etico di gruppo 
- Organigramma e mansionario
- Sistema di deleghe e procure vigente (visura camerale)
- Obblighi di pubblicazione previsti dalla normativa vigente, in particolare D.lgs. 33/2013
- D.lgs. 39/2013
- PTPCT
- Statuto </t>
  </si>
  <si>
    <t>- Codice etico di gruppo 
- Modello 231
- Statuto</t>
  </si>
  <si>
    <t xml:space="preserve">- Codice etico di gruppo 
- Modello 231 </t>
  </si>
  <si>
    <t>- Codice etico di gruppo 
- Organigramma e mansionario
- Sistema di deleghe e procure vigente (visura camerale)
- Modello 231
- Manuale MGI 8
- Contratto di servizio tra ERSU - Retiambiente - ATO Toscana Costa</t>
  </si>
  <si>
    <t>- Codice etico di gruppo 
- Organigramma e mansionario
- Sistema di deleghe e procure vigente (visura camerale)
- Modello 231
- Verbale dell'ente ispettore</t>
  </si>
  <si>
    <t>- Codice etico di gruppo 
- Organigramma
- Modello 231, in particolare la parte speciale relativa ai reati contro la PA
- Contratto di servizio
- Piano industriale, strategico, economico e finanziario
- Contratto infragruppo RetiAmbiente per lo svolgimento dei servizi di igiene urbana nel territorio dei comuni dell'ambito territoriale Toscana Costa 
- Regolamento di gruppo</t>
  </si>
  <si>
    <t>- Codice etico di gruppo 
- Organigramma e mansionario
- Sistema di deleghe e procure vigente (visura camerale)
- Modello 231</t>
  </si>
  <si>
    <t>- Codice etico di gruppo 
- Organigramma e mansionario
- Sistema di deleghe e procure vigente (visura camerale)
- Modello 231
- Bando dell'ente erogante il contributo</t>
  </si>
  <si>
    <t>- Codice etico di gruppo 
- Organigramma e mansionario
- Sistema di deleghe e procure vigente (visura camerale)
- Modello 231
- Software aziendale per la gestione dei servizi
- Procedura PG 7.5.8 Servizi al territorio
- Contratto di servizio tra ERSU - Retiambiente - ATO Toscana Costa e relativi disciplinari
- Regolamentazione stabilità con l'amministrazione comunale per la gestione del ritiro degli ingombranti</t>
  </si>
  <si>
    <t>- Codice etico di gruppo 
- Organigramma e mansionario
- Sistema di deleghe e procure vigente (visura camerale)
- Procedura PG 6.3.2 Services
- Inventario di magazzino
- Software per la gestione delle manutenzioni e dei magazzini
- Carico e scarico prodotti di magazzino
- Registrazione dei sacchi e dei bidoni consegnati agli utenti</t>
  </si>
  <si>
    <t>- Codice etico di gruppo 
- Organigramma e mansionario
- Sistema di deleghe e procure vigente (visura camerale)
- Regolamento informatico di gruppo
- Modello 231</t>
  </si>
  <si>
    <t>- Codice etico di gruppo 
- Organigramma e mansionario
- Sistema di deleghe e procure vigente (visura camerale)
- Modello 231
- Software aziendale per la gestione dei servizi
- Procedure presenti nel sistema di gestione integrato relative alla gestione dei CdR
- Contratto di servizio tra ERSU - Retiambiente - ATO Toscana Costa e relativi disciplinari</t>
  </si>
  <si>
    <t>- Codice etico di gruppo 
- Organigramma e mansionario
- Sistema di deleghe e procure vigente (visura camerale)
- Modello 231
- Software aziendale per la gestione dei servizi
- Procedura PG 7.5.8 Servizi al territorio
- Contratto di servizio tra ERSU - Retiambiente - ATO Toscana Costa e relativi disciplinari
- Ordini di servizio predisposti settimanalmente per la programmazione dei servizi</t>
  </si>
  <si>
    <t>- Codice etico di gruppo 
- Organigramma e mansionario
- Sistema di deleghe e procure vigente (visura camerale)
- Modello 231
- Software aziendale per la gestione dei servizi
- Contratto di servizio tra ERSU - Retiambiente - ATO Toscana Costa e relativi disciplinari (in relazione ai servizi svolti per le amministrazioni comunali)
- Procedura PG 7.2 Requisiti cliente
- Procedura PG 7.5.7 Commerciale
- Listino prezzi</t>
  </si>
  <si>
    <t>- Codice etico di gruppo 
- Organigramma e mansionario
- Sistema di deleghe e procure vigente (visura camerale)
- Modello 231
- Software aziendale per la gestione dei rifiuti
- Prezziario aziendale (definito sulla base dei costi sostenuti dalla Società per gli smaltimenti presso impianti esterni)
- Autorizzazioni ambientali rilasciate alla Società</t>
  </si>
  <si>
    <t>- Codice etico di gruppo 
- Organigramma e mansionario
- Sistema di deleghe e procure vigente (visura camerale)
- Modello 231
- Software aziendale per la gestione dei rifiuti
- Contratti/preventivi sottoscritti con i clienti
- Analisi svolte sui rifiuti (in entrata e/o in uscita) da parte di laboratori esterni accreditati, ove richieste
- Autorizzazioni ambientali rilasciate alla Società
- Procedure ed istruzioni presenti nel sistema di gestione integrato relative alla gestione degli impianti</t>
  </si>
  <si>
    <t>- Codice etico di gruppo 
- Organigramma e mansionario
- Sistema di deleghe e procure vigente (visura camerale)
- Modello 231
- Software aziendale per la gestione dei servizi
- Procedura PG 7.5.7 Commerciale
- Istruzione IOP 7.5.7.01 Disinfestazione e derattizzazione</t>
  </si>
  <si>
    <t>N. di selezioni (interne ed esterne) dove è stata utilizzata una società esterna di selezione</t>
  </si>
  <si>
    <t>N. di assunzioni interinali</t>
  </si>
  <si>
    <t>N. di casi di conflitto di interesse o incompatibilità emerse in occasione della nomina di commissari per selezione del personale</t>
  </si>
  <si>
    <t>N. di assunzioni a tempo determinato e indeterminato</t>
  </si>
  <si>
    <t>N. di selezioni interne</t>
  </si>
  <si>
    <t>N. di casi di conflitti di interesse riscontrati per i dipendenti aziendali (al di fuori dei processi di selezione del personale e affidamenti)</t>
  </si>
  <si>
    <t>- N. di casi di svolgimento di incarichi extra istituzionali per cui è stata richiesta l'autorizzazione
- % di casi dove non è stata rilasciata l'autorizzazione allo svolgimento di incarichi extra-istituzionali rispetto al totale delle richieste</t>
  </si>
  <si>
    <t>N. di casistiche di spese per trasferta non rimborsate per difformità nella documentazione presentata</t>
  </si>
  <si>
    <t>N. di casi di conflitti di interesse del RUP</t>
  </si>
  <si>
    <t>% di affidamenti diretti rispetto al totale degli affidamenti (sia in termini numerici che di importo)</t>
  </si>
  <si>
    <t>N. di casi di conflitti di interesse dei commissari di gara</t>
  </si>
  <si>
    <t>N. di casi di conflitti di interesse dei DEC/DL</t>
  </si>
  <si>
    <t xml:space="preserve">N. di casi di pagamenti in contanti per importi superiori al limite definito nella procedura finanziaria </t>
  </si>
  <si>
    <t>N. di autorizzazioni / licenze / concessioni richieste alla PA</t>
  </si>
  <si>
    <t>N. di contributi pubblici richiesti alla PA e n. di quelli ottenuti</t>
  </si>
  <si>
    <t>&gt; B</t>
  </si>
  <si>
    <t xml:space="preserve">&gt; B </t>
  </si>
  <si>
    <t xml:space="preserve">B </t>
  </si>
  <si>
    <t>Consiglio di Amministrazione di ESA S.p.A.</t>
  </si>
  <si>
    <t>00</t>
  </si>
  <si>
    <t>Nessun evento illecito emerso in passato né a carico della Società né a carico di dipendenti, Direttori generali e Amministratori</t>
  </si>
  <si>
    <t>Eventi illeciti emersi in passato conclusi con esito positivo per la Società ovvero per Amministratori, Direttori generali e dipendenti ovvero eventi con processo in corso e sentenza non ancora pronunciata</t>
  </si>
  <si>
    <t>Eventi illeciti emersi in passato conclusi con sentenza di condanna per la Società o per Amministratori, Direttori generali e dipendenti</t>
  </si>
  <si>
    <t xml:space="preserve">RATING RISCHIO </t>
  </si>
  <si>
    <t>Soci in affari a rischio medio/alto (Società esterna di selezione del personale, Agenzia per il lavoro, Consulenti, Fornitori, Subappaltatori, SOL, Comuni soci, Beneficiari delle sponsorizzazioni, contributi ed erogazioni liberali, ATO Toscana costa, Clienti commerciali)</t>
  </si>
  <si>
    <t>Manifestazione di un fabbisogno di personale non effettivo al fine di favorire l'assunzione di determinati soggetti (anche con la finalità indiretta di ottenere vantaggi per l'azienda)</t>
  </si>
  <si>
    <t>- Utilizzo di canali di reclutamento agevolati per favorire l'assuzione di determinati soggetti (anche con la finalità indiretta di ottenere vantaggi per l'azienda)
- Previsione di requisiti di selezione 'personalizzati' per favorire l'assuzione di determinati soggetti (anche con la finalità indiretta di ottenere vantaggi per l'azienda)</t>
  </si>
  <si>
    <t>- Utilizzo della società esterna di selezione del personale al fine di agevolare l'assunzione di determinati soggetti (anche con la finalità indiretta di ottenere vantaggi per l'azienda)
- Previsione di requisiti di selezione 'personalizzati' per favorire l'assuzione di determinati soggetti (anche con la finalità indiretta di ottenere vantaggi per l'azienda)</t>
  </si>
  <si>
    <t>- Utilizzo del canale di reclutamento interinale per favorire l'assuzione di determinati soggetti (anche con la finalità indiretta di ottenere vantaggi per l'azienda)
- Previsione di requisiti di selezione 'personalizzati' per favorire l'assuzione di determinati soggetti (anche con la finalità indiretta di ottenere vantaggi per l'azienda)</t>
  </si>
  <si>
    <t>Nomina, in commissione, di un soggetto con conflitto di interessi verso un candidato, al fine di agevolarlo indebitamente nell'assunzione (anche con la finalità indiretta di ottenere vantaggi per l'azienda)</t>
  </si>
  <si>
    <t>Assegnazione ai candidati di un giudizio e di un punteggio differenti da quelli spettanti al fine di agevolare l'assunzione di un determinato soggetto  (anche con la finalità indiretta di ottenere vantaggi per l'azienda)</t>
  </si>
  <si>
    <t>Determinazione di compensi sovradimensionati rispetto all'incarico e ai tempi di svolgimento al fine di agevolare un determinato soggetto (anche con la finalità indiretta di ottenere vantaggi per l'azienda)</t>
  </si>
  <si>
    <t>Svolgimento di una valutazione di personale alterata rispetto alla situazione effettiva al fine di agevolare un determinato soggetto in fase di mobilità infragruppo o selezione interna (anche con la finalità indiretta di ottenere vantaggi per l'azienda)</t>
  </si>
  <si>
    <t>- Accordi interni al fine di agevolare un determinato dipendente e far risultare la presenza di un soggetto sul posto di lavoro nonostante non sia presente  (anche con la finalità indiretta di ottenere vantaggi per l'azienda)
- Accordi interni al fine di usufruire di permessi sindacali non dovuti (anche con la finalità indiretta di ottenere vantaggi per l'azienda)
- Accordi interni al fine di non riscontrare, per un determinato soggetto, il superamento delle assenze per ferie e/o malattia (anche con la finalità indiretta di ottenere vantaggi per l'azienda)
- Comportamenti impropri di un dipendente che formalizza la propria presenza sul posto di lavoro nonostante non sia presente</t>
  </si>
  <si>
    <t>- Mancata evidenza della situazione di conflitto di interessi, nella gestione delle proprie mansioni, nei confronti di un determinato soggetto, al fine di agevolarlo
- Accordi interni al fine di agevolare un determinato dipendente non evidenziando casistiche di conflitto di interessi a suo carico (anche con la finalità indiretta di ottenere vantaggi per l'azienda)</t>
  </si>
  <si>
    <t>- Svolgimento di attività extra-istituzionali in conflitto di interesse con l'attività svolta dalla Società
- Autorizzazione non dovuta ad un dipendente allo svolgimento di un incarico extra-istituzionale al fine di agevolarlo indebitamente (anche con la finalità indiretta di ottenere vantaggi per l'azienda)</t>
  </si>
  <si>
    <t>Riconoscimento di premi al personale non supportati da criteri oggettivi e da procedure interne ma definito a favore di determinati soggetti al fine di agevolarli indebitamente (anche con la finalità indiretta di ottenere vantaggi per l'azienda)</t>
  </si>
  <si>
    <t>Riconoscimento di avanzamenti di carriera al personale non supportati da criteri oggettivi e da procedure interne ma definite a favore di determinati soggetti al fine di agevolarli indebitamente (anche con la finalità indiretta di ottenere vantaggi per l'azienda)</t>
  </si>
  <si>
    <t>- Inosservanza di regole procedurali per favorire il riconoscimento di vantaggi non dovuti a taluni soggetti, es. pagamento di straordinari (anche con la finalità indiretta di ottenere vantaggi per l'azienda)
- Appropriazione di denaro aziendale</t>
  </si>
  <si>
    <t>- Autorizzazione non dovuta allo svolgimento di missioni ad un dipendente al fine di agevolarlo indebitamente (anche con la finalità indiretta di ottenere vantaggi per l'azienda)
- Svolgimento di missioni per attività non inerenti alle funzioni istituzionali</t>
  </si>
  <si>
    <t>Inosservanza delle norme e delle regole e procedure interne per prevedere il rimborso di spese non rimborsabili nei confronti di un determinato soggetto, al fine di agevolarlo indebitamente (anche con la finalità indiretta di ottenere vantaggi per l'azienda)</t>
  </si>
  <si>
    <t>- Inosservanza delle norme e delle regole e procedure interne per prevedere il rimborso di spese non rimborsabili nei confronti di un determinato soggetto, al fine di agevolarlo indebitamente (anche con la finalità indiretta di ottenere vantaggi per l'azienda)
- Appropriazione di denaro aziendale</t>
  </si>
  <si>
    <t>Rischio di definizione di un fabbisogno di consulenza non effettivo al fine di effettuare un affidamento a soggetti predeterminati (anche con la finalità indiretta di ottenere vantaggi per l'azienda)</t>
  </si>
  <si>
    <t>Rischio di individuazione di uno strumento di affidamento agevolato al fine di effettuare un affidamento a soggetti predeterminati (anche con la finalità indiretta di ottenere vantaggi per l'azienda)</t>
  </si>
  <si>
    <t>Rischio di individuazione di un consulente già predeterminato a seguito di accordo illecito tra le parti (anche con la finalità indiretta di ottenere vantaggi per l'azienda)</t>
  </si>
  <si>
    <t>Rischio di evidenziare una prestazione non effettivamente eseguita al fine di agevolare la controparte (anche con la finalità indiretta di ottenere vantaggi per l'azienda)</t>
  </si>
  <si>
    <t>Definizione di un fabbisogno non effettivo ma finalizzato ad agevolare indebitamente un affidamento verso una determinata controparte (anche con la finalità indiretta di ottenere vantaggi per l'azienda)</t>
  </si>
  <si>
    <t xml:space="preserve">- Nomina di un RUP indirizzata dalla volontà di facilitare la scelta di un determinato fornitore (anche con la finalità indiretta di ottenere vantaggi per l'azienda)
- Mancata comunicazione, da parte del soggetto nominato, di conflitto di interessi con un OE, al fine di agevolarlo </t>
  </si>
  <si>
    <t>Richiesta di acquisto di beni, servizi, lavori non necessari al funzionamento della struttura bensì per selezionare indebitamente un determinato fornitore (anche con la finalità indiretta di ottenere vantaggi per l'azienda)</t>
  </si>
  <si>
    <t>Utilizzo di strumenti di affidamento più agevolati al fine di favorire un determinato OE (anche con la finalità indiretta di ottenere vantaggi per l'azienda)</t>
  </si>
  <si>
    <t>Alterazione dei dati di iscrizione e valutazione periodica di un OE al fine di non far riscontrare carenze che potrebbero comprometterne l'iscrizione ovvero il mantenimento dell'iscrizione all'albo (anche con la finalità indiretta di ottenere vantaggi per l'azienda)</t>
  </si>
  <si>
    <t>Definizione di criteri di aggiudicazione ad hoc (specifici) per favorire determinati soggetti ed imprese nell'aggiudicazione (anche con la finalità indiretta di ottenere vantaggi per l'azienda)</t>
  </si>
  <si>
    <t>Divulgazione di inforamazioni sulle offerte pervenute a terzi soggetti interessati all'aggiudicazione della fornitura al fine di agevolarli indebitamente (anche con la finalità indiretta di ottenere vantaggi per l'azienda)</t>
  </si>
  <si>
    <t xml:space="preserve">- Nomina in commissione di soggetti specifici al fine di indirizzare la scelta verso uno specifico fornitore (anche con la finalità indiretta di ottenere vantaggi per l'azienda)
- Mancata comunicazione, da parte del soggetto nominato, di conflitto di interessi con un OE, al fine di agevolarlo </t>
  </si>
  <si>
    <t>Alterazione degli atti e delle procedure di gara al fine di agevolare uno specifico OE (anche con la finalità indiretta di ottenere vantaggi per l'azienda)</t>
  </si>
  <si>
    <t>Alterazione degli atti e delle procedure al fine di agevolare uno specifico OE (anche con la finalità indiretta di ottenere vantaggi per l'azienda)</t>
  </si>
  <si>
    <t xml:space="preserve">- Nomina di di un DEC/DL specifico al fine di agevolare indebitamento un fornitore nell'esecuzione dell'affidamento (anche con la finalità indiretta di ottenere vantaggi per l'azienda)
- Mancata comunicazione, da parte del soggetto nominato, di conflitto di interessi con un OE, al fine di agevolarlo </t>
  </si>
  <si>
    <t>Gestione acquisti tramite affidamenti diretti, attribuendo tale scelta a motivi di urgenza, al fine di agevolare uno specifico fornitore (anche con la finalità indiretta di ottenere vantaggi per l'azienda)</t>
  </si>
  <si>
    <t>Omesso controllo ovvero mancata applicazione delle disposizioni vigenti in materia di autorizzazione del sub-appalto al fine di agevolare un determinato OE (anche con la finalità indiretta di ottenere vantaggi per l'azienda)</t>
  </si>
  <si>
    <t>Autorizzare lavori non eseguiti ovvero eseguiti difformemente rispetto a quanto concordato al fine di agevolare l'OE (anche con la finalità indiretta di ottenere vantaggi per l'azienda)</t>
  </si>
  <si>
    <t>Autorizzare servizi non eseguiti ovvero eseguiti difformemente rispetto a quanto concordato al fine di agevolare l'OE (anche con la finalità indiretta di ottenere vantaggi per l'azienda)</t>
  </si>
  <si>
    <t>Autorizzare forniture non eseguite ovvero eseguite difformemente rispetto a quanto concordato al fine di agevolare l'OE (anche con la finalità indiretta di ottenere vantaggi per l'azienda)</t>
  </si>
  <si>
    <t>- Pagamenti a fronte di acquisti inesistenti al fine di agevolare un fornitore (anche con la finalità indiretta di ottenere vantaggi per l'azienda)
- Pagamenti per ammontari superiori al valore della fattura effettiva al fine di agevolare un fornitore (anche con la finalità indiretta di ottenere vantaggi per l'azienda)
- Avvantaggiare un fornitore nei tempi di pagamento  (anche con la finalità indiretta di ottenere vantaggi per l'azienda)
- Appropriazione di denaro aziendale</t>
  </si>
  <si>
    <t>- Pagamenti in contanti a fronte di acquisti inesistenti per avvantaggiare un determinato fornitore (anche con la finalità indiretta di ottenere vantaggi per l'azienda)
- Appropriazione di denaro aziendale</t>
  </si>
  <si>
    <t>Agevolazione indebita di una controparte in fase di riscontro dell'incasso (anche con la finalità indiretta di ottenere vantaggi per l'azienda)</t>
  </si>
  <si>
    <t>Alterazione dei dati di fatturazione al fine di agevolare indebitamente la controparte (anche con la finalità indiretta di ottenere vantaggi per l'azienda)</t>
  </si>
  <si>
    <t>Corruzione della controparte al fine di far ottenere indebitamente finanziamenti  per la Società</t>
  </si>
  <si>
    <t>- Ricezione di omaggi quale scambio di utilità per favorire un determinato soggetto (es. nell'aggiudicazione di affidamenti, in fase di assunzione o per altro atto)
- Rischio che le elergizioni di omaggi siano rivolte a pubblici ufficiali o incaricati di pubblico servizio ovvero a soggetti privati che hanno rapporti diretti con la Società, allo scopo esclusivo di alterarne significativamente l’indipendenza di giudizio e di procurare alla Società un vantaggio ingiusto</t>
  </si>
  <si>
    <t>- Erogazione della spesa di rappresentanza per finalità personali e non per motivi legati all'attività istituzionale
- Rischio che elargizioni siano rivolte a pubblici ufficiali o incaricati di pubblico servizio ovvero a soggetti privati che hanno rapporti diretti con la Società, allo scopo esclusivo di alterarne significativamente l’indipendenza di giudizio e di procurare alla Società un vantaggio ingiusto</t>
  </si>
  <si>
    <t>Indebito riconoscimento di contributi, sussidi e somme di denaro a soggetti terzi al fine di aevolarli indebitamente (anche con la finalità indiretta di ottenere vantaggi per l'azienda)</t>
  </si>
  <si>
    <t>Rischio di chiusura del contenzioso su basi immotivate al fine di agevolare la controparte (anche con la finalità indiretta di ottenere vantaggi per l'azienda)</t>
  </si>
  <si>
    <t xml:space="preserve">- Nomina di un soggetto in quanto specificatamente indicato da una controparte quale scambio di utilità ovvero a seguito di accordo illecito con il diretto interessato 
- Mancato svolgimento delle verifiche necessarie in tema di inconferibilità e incompatibilità </t>
  </si>
  <si>
    <t>Nomina di un soggetto in quanto specificatamente indicato da una controparte quale scambio di utilità ovvero a seguito di accordo illecito con il diretto interessato</t>
  </si>
  <si>
    <t xml:space="preserve">Offerta di denaro o altra utilità a favore di Pubblici Ufficiali o incaricati di pubblico servizio per indirizzare indebitamente gli esiti delle verifiche ispettive
</t>
  </si>
  <si>
    <t>Offerta di denaro o altra utilità a favore di Pubblici Ufficiali o incaricati di pubblico servizio per favorire indebitamente la Società nella fase di cgestione del contratto di servizio ovvero in fase di affidamento del servizio stesso</t>
  </si>
  <si>
    <t>Offerta di denaro o altra utilità a favore di Pubblici Ufficiali o incaricati di pubblico servizio per favorire indebitamente la Società nell'ottenimento di contributi</t>
  </si>
  <si>
    <t>Agevolazione indebita di un utente nella gestione di una segnalazione ovvero nella richiesta di un ritiro a domicilio</t>
  </si>
  <si>
    <t>Gestione indebita del magazzino al fine di agevolare l'acquisto verso un determinato fornitore ovvero un dipendente, agevolando l'appropriazione di beni da parte di uest'ultimo</t>
  </si>
  <si>
    <t>- Agevolazione indebita di un dipendente in occasione della consegna di hardware (PC, cellulari, ecc…) ovvero nell'istallazione di software (anche con la finalità indiretta di ottenere vantaggi per l'azienda)
- Appropriazione di beni aziendali</t>
  </si>
  <si>
    <t>Agevolazione indebita di un dipendente in occasione della gestione dell'autorizzazione e dell'accesso ad applicativi aziendali (anche con la finalità indiretta di ottenere vantaggi per l'azienda)</t>
  </si>
  <si>
    <t>Agevolazione indebita di un utente accettando rifiuti non adeguati rispetto a quanto previsto dalla normativa e regolamentazione vigente</t>
  </si>
  <si>
    <t>Entro il 28/02/2023</t>
  </si>
  <si>
    <t xml:space="preserve">
Entro il 31/03/2023</t>
  </si>
  <si>
    <t>Referente anticorruzione ERSU/ RPCT di Gruppo</t>
  </si>
  <si>
    <t>Entro il 31/03/2023</t>
  </si>
  <si>
    <t>N. di selezioni esterne effettuate</t>
  </si>
  <si>
    <t>Responsabile settore AFC</t>
  </si>
  <si>
    <t>Responsabili area acquisti e contratti</t>
  </si>
  <si>
    <t>Referente anticorruzione</t>
  </si>
  <si>
    <t>N. di casi di applicazione di penali da parte dell'ATO Toscana Costa legate all'esecuzione del contratto di servizio</t>
  </si>
  <si>
    <t>- Concussione - art. 317 c.p.
- Corruzione per l’esercizio della funzione - art. 318 c.p.
- Corruzione per un atto contrario ai doveri d’ufficio - art. 319 c.p.
- Circostanze aggravanti - art. 319-bis c.p.
- Corruzione in atti giudiziari - art. 319-ter c.p.
- Induzione indebita a dare o promettere utilità” ex art. 319-quater c.p.
- Corruzione di persona incaricata di un pubblico servizio - art. 320 c.p.
- Pene per il corruttore - art. 321 c.p.
- Istigazione alla corruzione - art. 322 c.p.
- Peculato, concussione, induzione indebita a dare o promettere utilità, corruzione e istigazione alla corruzione di membri delle Corti internazionali o degli organi delle Comunità europee o di assemblee parlamentari internazionali o di organizzazioni internazionali e di funzionari delle Comunità europee e di Stati esteri - art. 322-bis c.p.
- Traffico di influenze illecite - art. 346-bis c.p.
- Corruzione tra privati - art. 2635 c.c.
- Istigazione alla corruzione tra privati - art. 2635-bis c.c.
- Abuso d'ufficio - art. 323 c.p.
- Peculato - art. 314 c.p.
- Situazioni di cattiva amministrazione in cui, a prescindere dalla rilevanza penale del comportamento, vengano assunte decisioni contrarie all’interesse pubblico, sotto il profilo dell’imparzialità, della funzionalità ed economicità</t>
  </si>
  <si>
    <t>- Corruzione tra privati - art. 2635 c.c.
- Istigazione alla corruzione tra privati - art. 2635-bis c.c.</t>
  </si>
  <si>
    <t>- Concussione - art. 317 c.p.
- Corruzione per l’esercizio della funzione - art. 318 c.p.
- Corruzione per un atto contrario ai doveri d’ufficio - art. 319 c.p.
- Circostanze aggravanti - art. 319-bis c.p.
- Corruzione in atti giudiziari - art. 319-ter c.p.
- Induzione indebita a dare o promettere utilità” ex art. 319-quater c.p.
- Corruzione di persona incaricata di un pubblico servizio - art. 320 c.p.
- Pene per il corruttore - art. 321 c.p.
- Istigazione alla corruzione - art. 322 c.p.
- Peculato, concussione, induzione indebita a dare o promettere utilità, corruzione e istigazione alla corruzione di membri delle Corti internazionali o degli organi delle Comunità europee o di assemblee parlamentari internazionali o di organizzazioni internazionali e di funzionari delle Comunità europee e di Stati esteri - art. 322-bis c.p.
- Traffico di influenze illecite - art. 346-bis c.p.
- Situazioni di cattiva amministrazione in cui, a prescindere dalla rilevanza penale del comportamento, vengano assunte decisioni contrarie all’interesse pubblico, sotto il profilo dell’imparzialità, della funzionalità ed economicità</t>
  </si>
  <si>
    <t xml:space="preserve">Elenco degli incarichi professionali affidati in assenza di confronto competitivo fra più professionisti </t>
  </si>
  <si>
    <t xml:space="preserve">Elenco degli affidamenti effettuati a fornitori non iscritti all'albo fornitori </t>
  </si>
  <si>
    <t>Elenco degli acquisti (sopra 5.000 euro) effettuati senza l'utilizzo della piattaforma telematica</t>
  </si>
  <si>
    <t>Elenco degli acquisti dove non è stato possibile applicare il criterio della rotazione</t>
  </si>
  <si>
    <t xml:space="preserve">Elenco degli acquisti effettuati in urgenza </t>
  </si>
  <si>
    <t xml:space="preserve">Elenco dei subappalti </t>
  </si>
  <si>
    <t>Elenco delle fatture pagate in assenza della verifica della corretta esecuzione</t>
  </si>
  <si>
    <t>N. di omaggi erogati di valore superiore alla soglia definita dal codice etico di gruppo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</si>
</sst>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sz val="11"/>
      <color theme="1"/>
      <name val="Calibri"/>
      <family val="2"/>
      <scheme val="minor"/>
    </font>
    <font>
      <sz val="10"/>
      <name val="Arial"/>
      <family val="2"/>
    </font>
    <font>
      <b/>
      <sz val="14"/>
      <color theme="1"/>
      <name val="Calibri"/>
      <family val="2"/>
      <scheme val="minor"/>
    </font>
    <font>
      <b/>
      <sz val="9"/>
      <name val="Calibri"/>
      <family val="2"/>
      <scheme val="minor"/>
    </font>
    <font>
      <sz val="9"/>
      <name val="Calibri"/>
      <family val="2"/>
      <scheme val="minor"/>
    </font>
    <font>
      <b/>
      <sz val="10"/>
      <name val="Calibri"/>
      <family val="2"/>
      <scheme val="minor"/>
    </font>
    <font>
      <u/>
      <sz val="11"/>
      <color theme="10"/>
      <name val="Calibri"/>
      <family val="2"/>
      <scheme val="minor"/>
    </font>
    <font>
      <u/>
      <sz val="11"/>
      <color theme="11"/>
      <name val="Calibri"/>
      <family val="2"/>
      <scheme val="minor"/>
    </font>
    <font>
      <b/>
      <sz val="11"/>
      <color rgb="FFFF0000"/>
      <name val="Calibri"/>
      <family val="2"/>
    </font>
    <font>
      <sz val="11"/>
      <name val="Calibri"/>
      <family val="2"/>
    </font>
    <font>
      <b/>
      <sz val="14"/>
      <color rgb="FFFF0000"/>
      <name val="Calibri"/>
      <family val="2"/>
    </font>
    <font>
      <b/>
      <sz val="11"/>
      <name val="Calibri"/>
      <family val="2"/>
    </font>
    <font>
      <sz val="11"/>
      <color rgb="FF000000"/>
      <name val="Calibri"/>
      <family val="2"/>
    </font>
    <font>
      <sz val="11"/>
      <name val="Calibri"/>
      <family val="2"/>
      <scheme val="minor"/>
    </font>
    <font>
      <b/>
      <sz val="12"/>
      <name val="Calibri"/>
      <family val="2"/>
      <scheme val="minor"/>
    </font>
    <font>
      <sz val="9"/>
      <name val="Calibri"/>
      <family val="2"/>
    </font>
    <font>
      <b/>
      <sz val="16"/>
      <color theme="1"/>
      <name val="Times New Roman"/>
      <family val="1"/>
    </font>
    <font>
      <sz val="11"/>
      <color theme="1"/>
      <name val="Times New Roman"/>
      <family val="1"/>
    </font>
    <font>
      <b/>
      <sz val="36"/>
      <color theme="1"/>
      <name val="Times New Roman"/>
      <family val="1"/>
    </font>
    <font>
      <b/>
      <sz val="22"/>
      <color theme="1"/>
      <name val="Times New Roman"/>
      <family val="1"/>
    </font>
    <font>
      <b/>
      <sz val="11"/>
      <name val="Calibri"/>
      <family val="2"/>
      <scheme val="minor"/>
    </font>
    <font>
      <sz val="10"/>
      <name val="Calibri"/>
      <family val="2"/>
      <scheme val="minor"/>
    </font>
    <font>
      <sz val="8"/>
      <name val="Calibri"/>
      <family val="2"/>
      <scheme val="minor"/>
    </font>
    <font>
      <b/>
      <sz val="10"/>
      <color theme="1"/>
      <name val="Times New Roman"/>
      <family val="1"/>
    </font>
    <font>
      <sz val="10"/>
      <color theme="1"/>
      <name val="Times New Roman"/>
      <family val="1"/>
    </font>
  </fonts>
  <fills count="8">
    <fill>
      <patternFill patternType="none"/>
    </fill>
    <fill>
      <patternFill patternType="gray125"/>
    </fill>
    <fill>
      <patternFill patternType="solid">
        <fgColor rgb="FFEFEFEF"/>
        <bgColor rgb="FF000000"/>
      </patternFill>
    </fill>
    <fill>
      <patternFill patternType="solid">
        <fgColor rgb="FFEFEFEF"/>
        <bgColor rgb="FFFFFFFF"/>
      </patternFill>
    </fill>
    <fill>
      <patternFill patternType="solid">
        <fgColor rgb="FFCCFF99"/>
        <bgColor indexed="64"/>
      </patternFill>
    </fill>
    <fill>
      <patternFill patternType="solid">
        <fgColor rgb="FF00B050"/>
        <bgColor indexed="64"/>
      </patternFill>
    </fill>
    <fill>
      <patternFill patternType="solid">
        <fgColor rgb="FF92D050"/>
        <bgColor indexed="64"/>
      </patternFill>
    </fill>
    <fill>
      <patternFill patternType="solid">
        <fgColor theme="9" tint="0.59999389629810485"/>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auto="1"/>
      </top>
      <bottom style="thin">
        <color auto="1"/>
      </bottom>
      <diagonal/>
    </border>
  </borders>
  <cellStyleXfs count="27">
    <xf numFmtId="0" fontId="0" fillId="0" borderId="0"/>
    <xf numFmtId="0" fontId="2" fillId="0" borderId="0"/>
    <xf numFmtId="0" fontId="1" fillId="0" borderId="0"/>
    <xf numFmtId="0" fontId="1" fillId="0" borderId="0"/>
    <xf numFmtId="0" fontId="1" fillId="0" borderId="0"/>
    <xf numFmtId="0" fontId="2"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1" fillId="0" borderId="0" applyFont="0" applyFill="0" applyBorder="0" applyAlignment="0" applyProtection="0"/>
  </cellStyleXfs>
  <cellXfs count="110">
    <xf numFmtId="0" fontId="0" fillId="0" borderId="0" xfId="0"/>
    <xf numFmtId="0" fontId="0" fillId="0" borderId="1" xfId="0" applyBorder="1" applyAlignment="1">
      <alignment vertical="center" wrapText="1"/>
    </xf>
    <xf numFmtId="0" fontId="0" fillId="0" borderId="1" xfId="0" applyBorder="1" applyAlignment="1">
      <alignment vertical="center"/>
    </xf>
    <xf numFmtId="0" fontId="10" fillId="0" borderId="1" xfId="5" applyFont="1" applyBorder="1" applyAlignment="1">
      <alignment vertical="center"/>
    </xf>
    <xf numFmtId="0" fontId="3" fillId="0" borderId="0" xfId="0" applyFont="1" applyAlignment="1">
      <alignment vertical="center" wrapText="1"/>
    </xf>
    <xf numFmtId="0" fontId="3" fillId="0" borderId="0" xfId="0" applyFont="1" applyAlignment="1">
      <alignment vertical="center"/>
    </xf>
    <xf numFmtId="0" fontId="10" fillId="3" borderId="1" xfId="5" applyFont="1" applyFill="1" applyBorder="1" applyAlignment="1">
      <alignment horizontal="center" vertical="center" wrapText="1"/>
    </xf>
    <xf numFmtId="0" fontId="9" fillId="2" borderId="1" xfId="5" applyFont="1" applyFill="1" applyBorder="1" applyAlignment="1">
      <alignment horizontal="justify" vertical="center" wrapText="1"/>
    </xf>
    <xf numFmtId="0" fontId="13" fillId="0" borderId="1" xfId="5" applyFont="1" applyBorder="1" applyAlignment="1">
      <alignment horizontal="center" vertical="center" wrapText="1"/>
    </xf>
    <xf numFmtId="0" fontId="10" fillId="0" borderId="1" xfId="5" applyFont="1" applyBorder="1" applyAlignment="1">
      <alignment horizontal="center" vertical="center" wrapText="1"/>
    </xf>
    <xf numFmtId="0" fontId="10" fillId="0" borderId="1" xfId="5" applyFont="1" applyBorder="1" applyAlignment="1">
      <alignment horizontal="justify" vertical="center" wrapText="1"/>
    </xf>
    <xf numFmtId="0" fontId="13" fillId="2" borderId="1" xfId="5" applyFont="1" applyFill="1" applyBorder="1" applyAlignment="1">
      <alignment horizontal="center" vertical="center" wrapText="1"/>
    </xf>
    <xf numFmtId="0" fontId="12" fillId="0" borderId="1" xfId="1" applyFont="1" applyBorder="1" applyAlignment="1">
      <alignment horizontal="justify" vertical="center" wrapText="1"/>
    </xf>
    <xf numFmtId="0" fontId="10" fillId="0" borderId="1" xfId="1" applyFont="1" applyBorder="1" applyAlignment="1">
      <alignment horizontal="center" vertical="center"/>
    </xf>
    <xf numFmtId="0" fontId="10" fillId="0" borderId="1" xfId="1" quotePrefix="1" applyFont="1" applyBorder="1" applyAlignment="1">
      <alignment horizontal="center" vertical="center"/>
    </xf>
    <xf numFmtId="16" fontId="10" fillId="0" borderId="1" xfId="1" quotePrefix="1" applyNumberFormat="1" applyFont="1" applyBorder="1" applyAlignment="1">
      <alignment horizontal="center" vertical="center"/>
    </xf>
    <xf numFmtId="0" fontId="6" fillId="0" borderId="1" xfId="1" applyFont="1" applyBorder="1" applyAlignment="1" applyProtection="1">
      <alignment horizontal="center" vertical="center" wrapText="1"/>
      <protection locked="0"/>
    </xf>
    <xf numFmtId="0" fontId="6" fillId="0" borderId="1" xfId="2" applyFont="1" applyBorder="1" applyAlignment="1">
      <alignment horizontal="center" vertical="center" wrapText="1"/>
    </xf>
    <xf numFmtId="9" fontId="10" fillId="0" borderId="1" xfId="26" applyFont="1" applyBorder="1" applyAlignment="1">
      <alignment horizontal="center" vertical="center"/>
    </xf>
    <xf numFmtId="0" fontId="12" fillId="0" borderId="1" xfId="5" applyFont="1" applyBorder="1" applyAlignment="1">
      <alignment vertical="center"/>
    </xf>
    <xf numFmtId="0" fontId="10" fillId="0" borderId="1" xfId="5" applyFont="1" applyBorder="1" applyAlignment="1">
      <alignment vertical="center" wrapText="1"/>
    </xf>
    <xf numFmtId="9" fontId="12" fillId="0" borderId="1" xfId="26" applyFont="1" applyBorder="1" applyAlignment="1">
      <alignment horizontal="center" vertical="center"/>
    </xf>
    <xf numFmtId="0" fontId="12" fillId="0" borderId="0" xfId="1" applyFont="1" applyAlignment="1">
      <alignment horizontal="justify" vertical="center" wrapText="1"/>
    </xf>
    <xf numFmtId="0" fontId="12" fillId="0" borderId="0" xfId="1" applyFont="1" applyAlignment="1">
      <alignment horizontal="center" vertical="center"/>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4" xfId="0" applyBorder="1"/>
    <xf numFmtId="0" fontId="0" fillId="0" borderId="5" xfId="0" applyBorder="1"/>
    <xf numFmtId="0" fontId="0" fillId="0" borderId="7" xfId="0" applyBorder="1" applyAlignment="1">
      <alignment vertical="center"/>
    </xf>
    <xf numFmtId="0" fontId="0" fillId="0" borderId="12" xfId="0" applyBorder="1" applyAlignment="1">
      <alignment vertical="center"/>
    </xf>
    <xf numFmtId="0" fontId="18" fillId="0" borderId="13" xfId="0" applyFont="1" applyBorder="1" applyAlignment="1">
      <alignment vertical="center"/>
    </xf>
    <xf numFmtId="0" fontId="18" fillId="0" borderId="4" xfId="0" applyFont="1" applyBorder="1" applyAlignment="1">
      <alignment vertical="center"/>
    </xf>
    <xf numFmtId="0" fontId="18" fillId="0" borderId="14" xfId="0" applyFont="1" applyBorder="1" applyAlignment="1">
      <alignment vertical="center"/>
    </xf>
    <xf numFmtId="0" fontId="18" fillId="0" borderId="0" xfId="0" applyFont="1" applyAlignment="1">
      <alignment vertical="center"/>
    </xf>
    <xf numFmtId="0" fontId="18" fillId="0" borderId="0" xfId="0" applyFont="1"/>
    <xf numFmtId="0" fontId="18" fillId="0" borderId="13" xfId="0" applyFont="1" applyBorder="1" applyAlignment="1">
      <alignment horizontal="center" vertical="center" wrapText="1"/>
    </xf>
    <xf numFmtId="0" fontId="18" fillId="0" borderId="13" xfId="0" applyFont="1" applyBorder="1" applyAlignment="1">
      <alignment horizontal="center" vertical="center"/>
    </xf>
    <xf numFmtId="0" fontId="14" fillId="0" borderId="0" xfId="0" applyFont="1"/>
    <xf numFmtId="0" fontId="14" fillId="0" borderId="0" xfId="0" applyFont="1" applyAlignment="1">
      <alignment horizontal="center"/>
    </xf>
    <xf numFmtId="0" fontId="14" fillId="0" borderId="0" xfId="0" applyFont="1" applyAlignment="1">
      <alignment horizontal="left"/>
    </xf>
    <xf numFmtId="0" fontId="4" fillId="0" borderId="0" xfId="0" applyFont="1" applyAlignment="1">
      <alignment horizontal="center"/>
    </xf>
    <xf numFmtId="9" fontId="21" fillId="0" borderId="0" xfId="0" applyNumberFormat="1" applyFont="1" applyAlignment="1">
      <alignment horizontal="center"/>
    </xf>
    <xf numFmtId="0" fontId="22" fillId="0" borderId="0" xfId="0" applyFont="1" applyAlignment="1">
      <alignment wrapText="1"/>
    </xf>
    <xf numFmtId="0" fontId="20" fillId="0" borderId="0" xfId="0" applyFont="1" applyAlignment="1">
      <alignment horizontal="center" vertical="center"/>
    </xf>
    <xf numFmtId="0" fontId="24" fillId="0" borderId="1" xfId="0" applyFont="1" applyBorder="1" applyAlignment="1">
      <alignment horizontal="center" vertical="center" wrapText="1"/>
    </xf>
    <xf numFmtId="0" fontId="23" fillId="0" borderId="2" xfId="0" applyFont="1" applyBorder="1" applyAlignment="1">
      <alignment horizontal="center" vertical="center" wrapText="1"/>
    </xf>
    <xf numFmtId="0" fontId="4" fillId="0" borderId="1" xfId="1" applyFont="1" applyBorder="1" applyAlignment="1" applyProtection="1">
      <alignment horizontal="center" vertical="center" wrapText="1"/>
      <protection locked="0"/>
    </xf>
    <xf numFmtId="0" fontId="5" fillId="0" borderId="1" xfId="0" applyFont="1" applyBorder="1" applyAlignment="1">
      <alignment horizontal="center" vertical="center" wrapText="1"/>
    </xf>
    <xf numFmtId="0" fontId="5" fillId="0" borderId="1" xfId="0" quotePrefix="1" applyFont="1" applyBorder="1" applyAlignment="1">
      <alignment horizontal="left" vertical="center" wrapText="1"/>
    </xf>
    <xf numFmtId="0" fontId="5" fillId="0" borderId="1" xfId="0" quotePrefix="1" applyFont="1" applyBorder="1" applyAlignment="1">
      <alignment horizontal="center" vertical="center" wrapText="1"/>
    </xf>
    <xf numFmtId="0" fontId="5" fillId="0" borderId="1" xfId="1" quotePrefix="1" applyFont="1" applyBorder="1" applyAlignment="1">
      <alignment horizontal="center" vertical="center" wrapText="1"/>
    </xf>
    <xf numFmtId="0" fontId="5" fillId="0" borderId="1" xfId="2" applyFont="1" applyBorder="1" applyAlignment="1" applyProtection="1">
      <alignment horizontal="center" vertical="center" wrapText="1"/>
      <protection locked="0" hidden="1"/>
    </xf>
    <xf numFmtId="0" fontId="4" fillId="0" borderId="1" xfId="0" applyFont="1" applyBorder="1" applyAlignment="1">
      <alignment horizontal="center" vertical="center" wrapText="1"/>
    </xf>
    <xf numFmtId="0" fontId="5" fillId="0" borderId="1" xfId="3" quotePrefix="1" applyFont="1" applyBorder="1" applyAlignment="1">
      <alignment horizontal="left" vertical="center" wrapText="1"/>
    </xf>
    <xf numFmtId="0" fontId="5" fillId="0" borderId="1" xfId="2" quotePrefix="1" applyFont="1" applyBorder="1" applyAlignment="1" applyProtection="1">
      <alignment horizontal="center" vertical="center" wrapText="1"/>
      <protection locked="0" hidden="1"/>
    </xf>
    <xf numFmtId="0" fontId="5" fillId="0" borderId="1" xfId="3" quotePrefix="1" applyFont="1" applyBorder="1" applyAlignment="1">
      <alignment horizontal="center" vertical="center" wrapText="1"/>
    </xf>
    <xf numFmtId="0" fontId="6" fillId="0" borderId="1" xfId="0" quotePrefix="1" applyFont="1" applyBorder="1" applyAlignment="1">
      <alignment horizontal="center" vertical="center" wrapText="1"/>
    </xf>
    <xf numFmtId="0" fontId="5" fillId="0" borderId="1" xfId="2" quotePrefix="1" applyFont="1" applyBorder="1" applyAlignment="1">
      <alignment horizontal="center" vertical="center" wrapText="1"/>
    </xf>
    <xf numFmtId="0" fontId="5" fillId="0" borderId="1" xfId="2" applyFont="1" applyBorder="1" applyAlignment="1" applyProtection="1">
      <alignment horizontal="left" vertical="center" wrapText="1"/>
      <protection locked="0" hidden="1"/>
    </xf>
    <xf numFmtId="0" fontId="16" fillId="0" borderId="1" xfId="2" quotePrefix="1" applyFont="1" applyBorder="1" applyAlignment="1">
      <alignment horizontal="left" vertical="center" wrapText="1"/>
    </xf>
    <xf numFmtId="0" fontId="5" fillId="0" borderId="1" xfId="3" applyFont="1" applyBorder="1" applyAlignment="1">
      <alignment horizontal="center" vertical="center" wrapText="1"/>
    </xf>
    <xf numFmtId="0" fontId="22" fillId="0" borderId="1" xfId="0" quotePrefix="1" applyFont="1" applyBorder="1" applyAlignment="1">
      <alignment horizontal="center" vertical="center" wrapText="1"/>
    </xf>
    <xf numFmtId="0" fontId="5" fillId="0" borderId="1" xfId="0" applyFont="1" applyBorder="1" applyAlignment="1">
      <alignment horizontal="left" vertical="center" wrapText="1"/>
    </xf>
    <xf numFmtId="0" fontId="0" fillId="0" borderId="0" xfId="0" applyAlignment="1">
      <alignment vertical="center"/>
    </xf>
    <xf numFmtId="0" fontId="10" fillId="0" borderId="0" xfId="1" applyFont="1" applyAlignment="1">
      <alignment vertical="center"/>
    </xf>
    <xf numFmtId="9" fontId="12" fillId="0" borderId="0" xfId="26" applyFont="1" applyBorder="1" applyAlignment="1">
      <alignment horizontal="center" vertical="center"/>
    </xf>
    <xf numFmtId="0" fontId="12" fillId="0" borderId="0" xfId="5" applyFont="1" applyAlignment="1">
      <alignment vertical="center"/>
    </xf>
    <xf numFmtId="0" fontId="14" fillId="0" borderId="1" xfId="0" applyFont="1" applyBorder="1" applyAlignment="1">
      <alignment horizontal="center" vertical="center"/>
    </xf>
    <xf numFmtId="49" fontId="14" fillId="0" borderId="1" xfId="0" applyNumberFormat="1" applyFont="1" applyBorder="1" applyAlignment="1">
      <alignment vertical="center" wrapText="1"/>
    </xf>
    <xf numFmtId="0" fontId="0" fillId="0" borderId="1" xfId="0" applyBorder="1" applyAlignment="1">
      <alignment horizontal="center" vertical="center"/>
    </xf>
    <xf numFmtId="49" fontId="0" fillId="0" borderId="1" xfId="0" applyNumberFormat="1" applyBorder="1" applyAlignment="1">
      <alignment vertical="center"/>
    </xf>
    <xf numFmtId="49" fontId="0" fillId="0" borderId="1" xfId="0" applyNumberFormat="1" applyBorder="1" applyAlignment="1">
      <alignment vertical="center" wrapText="1"/>
    </xf>
    <xf numFmtId="0" fontId="0" fillId="0" borderId="0" xfId="0" applyAlignment="1">
      <alignment horizontal="center" vertical="center"/>
    </xf>
    <xf numFmtId="49" fontId="0" fillId="0" borderId="0" xfId="0" applyNumberFormat="1" applyAlignment="1">
      <alignment vertical="center"/>
    </xf>
    <xf numFmtId="0" fontId="12" fillId="0" borderId="1" xfId="1" applyFont="1" applyBorder="1" applyAlignment="1">
      <alignment horizontal="center" vertical="center"/>
    </xf>
    <xf numFmtId="0" fontId="5" fillId="0" borderId="1" xfId="1" quotePrefix="1" applyFont="1" applyBorder="1" applyAlignment="1">
      <alignment horizontal="left" vertical="center" wrapText="1"/>
    </xf>
    <xf numFmtId="0" fontId="23" fillId="0" borderId="0" xfId="0" applyFont="1" applyAlignment="1">
      <alignment wrapText="1"/>
    </xf>
    <xf numFmtId="0" fontId="16" fillId="0" borderId="1" xfId="0" applyFont="1" applyBorder="1" applyAlignment="1">
      <alignment horizontal="center" vertical="center" wrapText="1"/>
    </xf>
    <xf numFmtId="0" fontId="5" fillId="0" borderId="1" xfId="1" applyFont="1" applyBorder="1" applyAlignment="1">
      <alignment horizontal="center" vertical="center" wrapText="1"/>
    </xf>
    <xf numFmtId="14" fontId="25" fillId="0" borderId="1" xfId="0" applyNumberFormat="1" applyFont="1" applyBorder="1" applyAlignment="1">
      <alignment horizontal="center" vertical="center" wrapText="1"/>
    </xf>
    <xf numFmtId="0" fontId="25" fillId="6" borderId="1" xfId="0" applyFont="1" applyFill="1" applyBorder="1" applyAlignment="1">
      <alignment horizontal="center" vertical="center" wrapText="1"/>
    </xf>
    <xf numFmtId="0" fontId="10" fillId="0" borderId="0" xfId="1" quotePrefix="1" applyFont="1" applyAlignment="1">
      <alignment horizontal="center" vertical="center"/>
    </xf>
    <xf numFmtId="0" fontId="10" fillId="0" borderId="0" xfId="1" applyFont="1" applyAlignment="1">
      <alignment horizontal="center" vertical="center"/>
    </xf>
    <xf numFmtId="0" fontId="16" fillId="0" borderId="1" xfId="0" quotePrefix="1" applyFont="1" applyBorder="1" applyAlignment="1">
      <alignment vertical="center" wrapText="1"/>
    </xf>
    <xf numFmtId="0" fontId="5" fillId="0" borderId="1" xfId="2" quotePrefix="1" applyFont="1" applyBorder="1" applyAlignment="1" applyProtection="1">
      <alignment horizontal="left" vertical="center" wrapText="1"/>
      <protection locked="0" hidden="1"/>
    </xf>
    <xf numFmtId="0" fontId="17" fillId="0" borderId="9" xfId="0" applyFont="1" applyBorder="1" applyAlignment="1">
      <alignment horizontal="center" vertical="center" wrapText="1"/>
    </xf>
    <xf numFmtId="0" fontId="17" fillId="0" borderId="0" xfId="0" applyFont="1" applyAlignment="1">
      <alignment horizontal="center" vertical="center" wrapText="1"/>
    </xf>
    <xf numFmtId="0" fontId="17" fillId="0" borderId="10" xfId="0" applyFont="1" applyBorder="1" applyAlignment="1">
      <alignment horizontal="center" vertical="center" wrapText="1"/>
    </xf>
    <xf numFmtId="0" fontId="19" fillId="0" borderId="0" xfId="0" applyFont="1" applyAlignment="1">
      <alignment horizontal="center" vertical="center"/>
    </xf>
    <xf numFmtId="0" fontId="20" fillId="0" borderId="0" xfId="0" applyFont="1" applyAlignment="1">
      <alignment horizontal="center" vertical="center"/>
    </xf>
    <xf numFmtId="0" fontId="24" fillId="0" borderId="1"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1" xfId="0" quotePrefix="1" applyFont="1" applyBorder="1" applyAlignment="1">
      <alignment horizontal="center" vertical="center" wrapText="1"/>
    </xf>
    <xf numFmtId="14" fontId="25" fillId="0" borderId="1" xfId="0" applyNumberFormat="1" applyFont="1" applyBorder="1" applyAlignment="1">
      <alignment horizontal="center" vertical="center" wrapText="1"/>
    </xf>
    <xf numFmtId="0" fontId="18" fillId="0" borderId="1" xfId="0" applyFont="1" applyBorder="1" applyAlignment="1">
      <alignment horizontal="center" vertical="center" wrapText="1"/>
    </xf>
    <xf numFmtId="0" fontId="15" fillId="6" borderId="1" xfId="1" applyFont="1" applyFill="1" applyBorder="1" applyAlignment="1" applyProtection="1">
      <alignment horizontal="center" vertical="center"/>
      <protection locked="0"/>
    </xf>
    <xf numFmtId="0" fontId="15" fillId="4" borderId="1" xfId="1" applyFont="1" applyFill="1" applyBorder="1" applyAlignment="1" applyProtection="1">
      <alignment horizontal="center" vertical="center"/>
      <protection locked="0"/>
    </xf>
    <xf numFmtId="0" fontId="15" fillId="7" borderId="1" xfId="0" applyFont="1" applyFill="1" applyBorder="1" applyAlignment="1">
      <alignment horizontal="center"/>
    </xf>
    <xf numFmtId="0" fontId="15" fillId="5" borderId="2" xfId="1" applyFont="1" applyFill="1" applyBorder="1" applyAlignment="1" applyProtection="1">
      <alignment horizontal="center" vertical="center"/>
      <protection locked="0"/>
    </xf>
    <xf numFmtId="0" fontId="15" fillId="5" borderId="15" xfId="1" applyFont="1" applyFill="1" applyBorder="1" applyAlignment="1" applyProtection="1">
      <alignment horizontal="center" vertical="center"/>
      <protection locked="0"/>
    </xf>
    <xf numFmtId="0" fontId="15" fillId="5" borderId="3" xfId="1" applyFont="1" applyFill="1" applyBorder="1" applyAlignment="1" applyProtection="1">
      <alignment horizontal="center" vertical="center"/>
      <protection locked="0"/>
    </xf>
    <xf numFmtId="0" fontId="12" fillId="0" borderId="1" xfId="1" applyFont="1" applyBorder="1" applyAlignment="1">
      <alignment horizontal="center" vertical="center"/>
    </xf>
    <xf numFmtId="0" fontId="9" fillId="2" borderId="2" xfId="5" applyFont="1" applyFill="1" applyBorder="1" applyAlignment="1">
      <alignment horizontal="center" vertical="center" wrapText="1"/>
    </xf>
    <xf numFmtId="0" fontId="9" fillId="2" borderId="3" xfId="5" applyFont="1" applyFill="1" applyBorder="1" applyAlignment="1">
      <alignment horizontal="center" vertical="center" wrapText="1"/>
    </xf>
    <xf numFmtId="0" fontId="11" fillId="0" borderId="0" xfId="1" applyFont="1" applyAlignment="1">
      <alignment horizontal="center" vertical="center"/>
    </xf>
    <xf numFmtId="0" fontId="9" fillId="2" borderId="1" xfId="5" applyFont="1" applyFill="1" applyBorder="1" applyAlignment="1">
      <alignment horizontal="center" vertical="center" wrapText="1"/>
    </xf>
  </cellXfs>
  <cellStyles count="27">
    <cellStyle name="Collegamento ipertestuale" xfId="6" builtinId="8" hidden="1"/>
    <cellStyle name="Collegamento ipertestuale" xfId="8" builtinId="8" hidden="1"/>
    <cellStyle name="Collegamento ipertestuale" xfId="10" builtinId="8" hidden="1"/>
    <cellStyle name="Collegamento ipertestuale" xfId="12" builtinId="8" hidden="1"/>
    <cellStyle name="Collegamento ipertestuale" xfId="14" builtinId="8" hidden="1"/>
    <cellStyle name="Collegamento ipertestuale" xfId="16" builtinId="8" hidden="1"/>
    <cellStyle name="Collegamento ipertestuale" xfId="18" builtinId="8" hidden="1"/>
    <cellStyle name="Collegamento ipertestuale" xfId="20" builtinId="8" hidden="1"/>
    <cellStyle name="Collegamento ipertestuale" xfId="22" builtinId="8" hidden="1"/>
    <cellStyle name="Collegamento ipertestuale" xfId="24" builtinId="8" hidden="1"/>
    <cellStyle name="Collegamento ipertestuale visitato" xfId="7" builtinId="9" hidden="1"/>
    <cellStyle name="Collegamento ipertestuale visitato" xfId="9" builtinId="9" hidden="1"/>
    <cellStyle name="Collegamento ipertestuale visitato" xfId="11" builtinId="9" hidden="1"/>
    <cellStyle name="Collegamento ipertestuale visitato" xfId="13" builtinId="9" hidden="1"/>
    <cellStyle name="Collegamento ipertestuale visitato" xfId="15" builtinId="9" hidden="1"/>
    <cellStyle name="Collegamento ipertestuale visitato" xfId="17" builtinId="9" hidden="1"/>
    <cellStyle name="Collegamento ipertestuale visitato" xfId="19" builtinId="9" hidden="1"/>
    <cellStyle name="Collegamento ipertestuale visitato" xfId="21" builtinId="9" hidden="1"/>
    <cellStyle name="Collegamento ipertestuale visitato" xfId="23" builtinId="9" hidden="1"/>
    <cellStyle name="Collegamento ipertestuale visitato" xfId="25" builtinId="9" hidden="1"/>
    <cellStyle name="Normale" xfId="0" builtinId="0"/>
    <cellStyle name="Normale 2" xfId="1" xr:uid="{00000000-0005-0000-0000-000015000000}"/>
    <cellStyle name="Normale 3" xfId="2" xr:uid="{00000000-0005-0000-0000-000016000000}"/>
    <cellStyle name="Normale 3 3" xfId="4" xr:uid="{00000000-0005-0000-0000-000017000000}"/>
    <cellStyle name="Normale 3 4" xfId="3" xr:uid="{00000000-0005-0000-0000-000018000000}"/>
    <cellStyle name="Normale 4" xfId="5" xr:uid="{00000000-0005-0000-0000-000019000000}"/>
    <cellStyle name="Percentuale" xfId="26" builtinId="5"/>
  </cellStyles>
  <dxfs count="0"/>
  <tableStyles count="0" defaultTableStyle="TableStyleMedium2" defaultPivotStyle="PivotStyleLight16"/>
  <colors>
    <mruColors>
      <color rgb="FFFFFF99"/>
      <color rgb="FFCCFF99"/>
      <color rgb="FF339933"/>
      <color rgb="FFFF9900"/>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228600</xdr:colOff>
      <xdr:row>3</xdr:row>
      <xdr:rowOff>106680</xdr:rowOff>
    </xdr:from>
    <xdr:to>
      <xdr:col>2</xdr:col>
      <xdr:colOff>541020</xdr:colOff>
      <xdr:row>4</xdr:row>
      <xdr:rowOff>784860</xdr:rowOff>
    </xdr:to>
    <xdr:pic>
      <xdr:nvPicPr>
        <xdr:cNvPr id="2" name="Immagine 3">
          <a:extLst>
            <a:ext uri="{FF2B5EF4-FFF2-40B4-BE49-F238E27FC236}">
              <a16:creationId xmlns:a16="http://schemas.microsoft.com/office/drawing/2014/main" id="{FF995740-79A5-4F15-857E-1567D8532A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655320"/>
          <a:ext cx="1219200" cy="861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213360</xdr:colOff>
      <xdr:row>3</xdr:row>
      <xdr:rowOff>60960</xdr:rowOff>
    </xdr:from>
    <xdr:to>
      <xdr:col>2</xdr:col>
      <xdr:colOff>518160</xdr:colOff>
      <xdr:row>4</xdr:row>
      <xdr:rowOff>739140</xdr:rowOff>
    </xdr:to>
    <xdr:pic>
      <xdr:nvPicPr>
        <xdr:cNvPr id="4" name="Immagine 3">
          <a:extLst>
            <a:ext uri="{FF2B5EF4-FFF2-40B4-BE49-F238E27FC236}">
              <a16:creationId xmlns:a16="http://schemas.microsoft.com/office/drawing/2014/main" id="{2AE39DCD-4539-40FC-8720-27BB347DF8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3360" y="609600"/>
          <a:ext cx="1211580" cy="861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erver01/docserv/Users/giuseppe/Dropbox/OdV%20ERSU/L.%20190_Piano%20anticorruzione/Risk%20assessment%20190%20ERS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
    </sheetNames>
    <sheetDataSet>
      <sheetData sheetId="0"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833C2-296D-4C01-8E07-5B38545FA776}">
  <dimension ref="A3:K41"/>
  <sheetViews>
    <sheetView zoomScaleNormal="100" workbookViewId="0">
      <selection activeCell="C42" sqref="C42"/>
    </sheetView>
  </sheetViews>
  <sheetFormatPr defaultColWidth="8.77734375" defaultRowHeight="14.4" x14ac:dyDescent="0.3"/>
  <cols>
    <col min="1" max="1" width="4.109375" customWidth="1"/>
    <col min="2" max="2" width="11.77734375" customWidth="1"/>
    <col min="3" max="3" width="9.88671875" customWidth="1"/>
    <col min="4" max="4" width="12.77734375" customWidth="1"/>
    <col min="6" max="6" width="4.33203125" customWidth="1"/>
    <col min="8" max="8" width="8.109375" customWidth="1"/>
    <col min="9" max="9" width="1.5546875" customWidth="1"/>
    <col min="10" max="10" width="8.109375" customWidth="1"/>
  </cols>
  <sheetData>
    <row r="3" spans="1:11" x14ac:dyDescent="0.3">
      <c r="A3" s="24"/>
      <c r="B3" s="25"/>
      <c r="C3" s="26"/>
      <c r="D3" s="32"/>
      <c r="E3" s="32"/>
      <c r="F3" s="32"/>
      <c r="G3" s="32"/>
      <c r="H3" s="32"/>
      <c r="I3" s="32"/>
      <c r="J3" s="33"/>
      <c r="K3" s="33"/>
    </row>
    <row r="4" spans="1:11" ht="14.55" customHeight="1" x14ac:dyDescent="0.3">
      <c r="A4" s="27"/>
      <c r="C4" s="28"/>
      <c r="D4" s="89" t="s">
        <v>278</v>
      </c>
      <c r="E4" s="90"/>
      <c r="F4" s="90"/>
      <c r="G4" s="90"/>
      <c r="H4" s="90"/>
      <c r="I4" s="91"/>
      <c r="J4" s="34"/>
      <c r="K4" s="34"/>
    </row>
    <row r="5" spans="1:11" ht="62.55" customHeight="1" x14ac:dyDescent="0.3">
      <c r="A5" s="27"/>
      <c r="C5" s="28"/>
      <c r="D5" s="89"/>
      <c r="E5" s="90"/>
      <c r="F5" s="90"/>
      <c r="G5" s="90"/>
      <c r="H5" s="90"/>
      <c r="I5" s="91"/>
      <c r="J5" s="40" t="s">
        <v>108</v>
      </c>
      <c r="K5" s="39" t="s">
        <v>279</v>
      </c>
    </row>
    <row r="6" spans="1:11" ht="14.55" customHeight="1" x14ac:dyDescent="0.3">
      <c r="A6" s="27"/>
      <c r="C6" s="28"/>
      <c r="D6" s="89"/>
      <c r="E6" s="90"/>
      <c r="F6" s="90"/>
      <c r="G6" s="90"/>
      <c r="H6" s="90"/>
      <c r="I6" s="91"/>
      <c r="J6" s="34"/>
      <c r="K6" s="34"/>
    </row>
    <row r="7" spans="1:11" x14ac:dyDescent="0.3">
      <c r="A7" s="29"/>
      <c r="B7" s="30"/>
      <c r="C7" s="31"/>
      <c r="D7" s="35"/>
      <c r="E7" s="35"/>
      <c r="F7" s="35"/>
      <c r="G7" s="35"/>
      <c r="H7" s="35"/>
      <c r="I7" s="35"/>
      <c r="J7" s="36"/>
      <c r="K7" s="36"/>
    </row>
    <row r="8" spans="1:11" x14ac:dyDescent="0.3">
      <c r="E8" s="37"/>
      <c r="F8" s="37"/>
      <c r="G8" s="37"/>
      <c r="H8" s="37"/>
    </row>
    <row r="9" spans="1:11" x14ac:dyDescent="0.3">
      <c r="E9" s="37"/>
      <c r="F9" s="37"/>
      <c r="G9" s="37"/>
      <c r="H9" s="37"/>
    </row>
    <row r="10" spans="1:11" x14ac:dyDescent="0.3">
      <c r="E10" s="38"/>
      <c r="F10" s="38"/>
      <c r="G10" s="38"/>
      <c r="H10" s="38"/>
    </row>
    <row r="15" spans="1:11" ht="14.55" customHeight="1" x14ac:dyDescent="0.3">
      <c r="A15" s="92" t="s">
        <v>166</v>
      </c>
      <c r="B15" s="92"/>
      <c r="C15" s="92"/>
      <c r="D15" s="92"/>
      <c r="E15" s="92"/>
      <c r="F15" s="92"/>
      <c r="G15" s="92"/>
      <c r="H15" s="92"/>
      <c r="I15" s="92"/>
      <c r="J15" s="92"/>
      <c r="K15" s="92"/>
    </row>
    <row r="16" spans="1:11" ht="14.55" customHeight="1" x14ac:dyDescent="0.3">
      <c r="A16" s="92"/>
      <c r="B16" s="92"/>
      <c r="C16" s="92"/>
      <c r="D16" s="92"/>
      <c r="E16" s="92"/>
      <c r="F16" s="92"/>
      <c r="G16" s="92"/>
      <c r="H16" s="92"/>
      <c r="I16" s="92"/>
      <c r="J16" s="92"/>
      <c r="K16" s="92"/>
    </row>
    <row r="17" spans="1:11" ht="14.55" customHeight="1" x14ac:dyDescent="0.3">
      <c r="A17" s="92"/>
      <c r="B17" s="92"/>
      <c r="C17" s="92"/>
      <c r="D17" s="92"/>
      <c r="E17" s="92"/>
      <c r="F17" s="92"/>
      <c r="G17" s="92"/>
      <c r="H17" s="92"/>
      <c r="I17" s="92"/>
      <c r="J17" s="92"/>
      <c r="K17" s="92"/>
    </row>
    <row r="18" spans="1:11" ht="14.55" customHeight="1" x14ac:dyDescent="0.3">
      <c r="A18" s="92"/>
      <c r="B18" s="92"/>
      <c r="C18" s="92"/>
      <c r="D18" s="92"/>
      <c r="E18" s="92"/>
      <c r="F18" s="92"/>
      <c r="G18" s="92"/>
      <c r="H18" s="92"/>
      <c r="I18" s="92"/>
      <c r="J18" s="92"/>
      <c r="K18" s="92"/>
    </row>
    <row r="19" spans="1:11" ht="14.55" customHeight="1" x14ac:dyDescent="0.3">
      <c r="A19" s="92"/>
      <c r="B19" s="92"/>
      <c r="C19" s="92"/>
      <c r="D19" s="92"/>
      <c r="E19" s="92"/>
      <c r="F19" s="92"/>
      <c r="G19" s="92"/>
      <c r="H19" s="92"/>
      <c r="I19" s="92"/>
      <c r="J19" s="92"/>
      <c r="K19" s="92"/>
    </row>
    <row r="24" spans="1:11" ht="14.55" customHeight="1" x14ac:dyDescent="0.3">
      <c r="B24" s="93" t="s">
        <v>278</v>
      </c>
      <c r="C24" s="93"/>
      <c r="D24" s="93"/>
      <c r="E24" s="93"/>
      <c r="F24" s="93"/>
      <c r="G24" s="93"/>
      <c r="H24" s="93"/>
      <c r="I24" s="93"/>
      <c r="J24" s="93"/>
    </row>
    <row r="25" spans="1:11" ht="14.4" customHeight="1" x14ac:dyDescent="0.3">
      <c r="B25" s="93"/>
      <c r="C25" s="93"/>
      <c r="D25" s="93"/>
      <c r="E25" s="93"/>
      <c r="F25" s="93"/>
      <c r="G25" s="93"/>
      <c r="H25" s="93"/>
      <c r="I25" s="93"/>
      <c r="J25" s="93"/>
    </row>
    <row r="26" spans="1:11" ht="14.4" customHeight="1" x14ac:dyDescent="0.3">
      <c r="B26" s="93"/>
      <c r="C26" s="93"/>
      <c r="D26" s="93"/>
      <c r="E26" s="93"/>
      <c r="F26" s="93"/>
      <c r="G26" s="93"/>
      <c r="H26" s="93"/>
      <c r="I26" s="93"/>
      <c r="J26" s="93"/>
    </row>
    <row r="27" spans="1:11" ht="14.4" customHeight="1" x14ac:dyDescent="0.3">
      <c r="B27" s="93"/>
      <c r="C27" s="93"/>
      <c r="D27" s="93"/>
      <c r="E27" s="93"/>
      <c r="F27" s="93"/>
      <c r="G27" s="93"/>
      <c r="H27" s="93"/>
      <c r="I27" s="93"/>
      <c r="J27" s="93"/>
    </row>
    <row r="28" spans="1:11" ht="27.6" x14ac:dyDescent="0.3">
      <c r="B28" s="47"/>
      <c r="C28" s="47"/>
      <c r="D28" s="47"/>
      <c r="E28" s="47"/>
      <c r="F28" s="47"/>
      <c r="G28" s="47"/>
      <c r="H28" s="47"/>
      <c r="I28" s="47"/>
    </row>
    <row r="29" spans="1:11" ht="27.6" x14ac:dyDescent="0.3">
      <c r="B29" s="47"/>
      <c r="C29" s="47"/>
      <c r="D29" s="47"/>
      <c r="E29" s="47"/>
      <c r="F29" s="47"/>
      <c r="G29" s="47"/>
      <c r="H29" s="47"/>
      <c r="I29" s="47"/>
    </row>
    <row r="30" spans="1:11" ht="27.6" x14ac:dyDescent="0.3">
      <c r="B30" s="47"/>
      <c r="C30" s="47"/>
      <c r="D30" s="47"/>
      <c r="E30" s="47"/>
      <c r="F30" s="47"/>
      <c r="G30" s="47"/>
      <c r="H30" s="47"/>
      <c r="I30" s="47"/>
    </row>
    <row r="33" spans="1:11" ht="39.6" x14ac:dyDescent="0.3">
      <c r="A33" s="48" t="s">
        <v>109</v>
      </c>
      <c r="B33" s="48" t="s">
        <v>112</v>
      </c>
      <c r="C33" s="48" t="s">
        <v>299</v>
      </c>
      <c r="D33" s="48" t="s">
        <v>1</v>
      </c>
      <c r="E33" s="94" t="s">
        <v>110</v>
      </c>
      <c r="F33" s="94"/>
      <c r="G33" s="94"/>
      <c r="H33" s="94"/>
      <c r="I33" s="94"/>
      <c r="J33" s="94"/>
      <c r="K33" s="94"/>
    </row>
    <row r="34" spans="1:11" ht="14.55" customHeight="1" x14ac:dyDescent="0.3">
      <c r="A34" s="96" t="s">
        <v>395</v>
      </c>
      <c r="B34" s="83">
        <v>44910</v>
      </c>
      <c r="C34" s="97">
        <v>44957</v>
      </c>
      <c r="D34" s="95" t="s">
        <v>168</v>
      </c>
      <c r="E34" s="95" t="s">
        <v>169</v>
      </c>
      <c r="F34" s="95"/>
      <c r="G34" s="95"/>
      <c r="H34" s="95"/>
      <c r="I34" s="95"/>
      <c r="J34" s="95"/>
      <c r="K34" s="95"/>
    </row>
    <row r="35" spans="1:11" ht="14.4" customHeight="1" x14ac:dyDescent="0.3">
      <c r="A35" s="95"/>
      <c r="B35" s="84" t="s">
        <v>167</v>
      </c>
      <c r="C35" s="95"/>
      <c r="D35" s="95"/>
      <c r="E35" s="98" t="s">
        <v>170</v>
      </c>
      <c r="F35" s="98"/>
      <c r="G35" s="98"/>
      <c r="H35" s="98"/>
      <c r="I35" s="98"/>
      <c r="J35" s="98"/>
      <c r="K35" s="98"/>
    </row>
    <row r="36" spans="1:11" ht="14.4" customHeight="1" x14ac:dyDescent="0.3">
      <c r="A36" s="95"/>
      <c r="B36" s="84" t="s">
        <v>167</v>
      </c>
      <c r="C36" s="95"/>
      <c r="D36" s="95"/>
      <c r="E36" s="98" t="s">
        <v>171</v>
      </c>
      <c r="F36" s="98"/>
      <c r="G36" s="98"/>
      <c r="H36" s="98"/>
      <c r="I36" s="98"/>
      <c r="J36" s="98"/>
      <c r="K36" s="98"/>
    </row>
    <row r="37" spans="1:11" ht="14.4" customHeight="1" x14ac:dyDescent="0.3">
      <c r="A37" s="95"/>
      <c r="B37" s="84" t="s">
        <v>167</v>
      </c>
      <c r="C37" s="95"/>
      <c r="D37" s="95"/>
      <c r="E37" s="98" t="s">
        <v>172</v>
      </c>
      <c r="F37" s="98"/>
      <c r="G37" s="98"/>
      <c r="H37" s="98"/>
      <c r="I37" s="98"/>
      <c r="J37" s="98"/>
      <c r="K37" s="98"/>
    </row>
    <row r="38" spans="1:11" ht="14.4" customHeight="1" x14ac:dyDescent="0.3">
      <c r="A38" s="95"/>
      <c r="B38" s="84" t="s">
        <v>167</v>
      </c>
      <c r="C38" s="95"/>
      <c r="D38" s="95"/>
      <c r="E38" s="98" t="s">
        <v>173</v>
      </c>
      <c r="F38" s="98"/>
      <c r="G38" s="98"/>
      <c r="H38" s="98"/>
      <c r="I38" s="98"/>
      <c r="J38" s="98"/>
      <c r="K38" s="98"/>
    </row>
    <row r="39" spans="1:11" ht="14.4" customHeight="1" x14ac:dyDescent="0.3">
      <c r="A39" s="95"/>
      <c r="B39" s="84" t="s">
        <v>167</v>
      </c>
      <c r="C39" s="95"/>
      <c r="D39" s="95"/>
      <c r="E39" s="98" t="s">
        <v>394</v>
      </c>
      <c r="F39" s="98"/>
      <c r="G39" s="98"/>
      <c r="H39" s="98"/>
      <c r="I39" s="98"/>
      <c r="J39" s="98"/>
      <c r="K39" s="98"/>
    </row>
    <row r="40" spans="1:11" ht="14.4" customHeight="1" x14ac:dyDescent="0.3">
      <c r="A40" s="95"/>
      <c r="B40" s="84" t="s">
        <v>167</v>
      </c>
      <c r="C40" s="95"/>
      <c r="D40" s="95"/>
      <c r="E40" s="98" t="s">
        <v>174</v>
      </c>
      <c r="F40" s="98"/>
      <c r="G40" s="98"/>
      <c r="H40" s="98"/>
      <c r="I40" s="98"/>
      <c r="J40" s="98"/>
      <c r="K40" s="98"/>
    </row>
    <row r="41" spans="1:11" ht="14.4" customHeight="1" x14ac:dyDescent="0.3">
      <c r="A41" s="95"/>
      <c r="B41" s="84" t="s">
        <v>167</v>
      </c>
      <c r="C41" s="95"/>
      <c r="D41" s="95"/>
      <c r="E41" s="98" t="s">
        <v>175</v>
      </c>
      <c r="F41" s="98"/>
      <c r="G41" s="98"/>
      <c r="H41" s="98"/>
      <c r="I41" s="98"/>
      <c r="J41" s="98"/>
      <c r="K41" s="98"/>
    </row>
  </sheetData>
  <mergeCells count="15">
    <mergeCell ref="D4:I6"/>
    <mergeCell ref="A15:K19"/>
    <mergeCell ref="B24:J27"/>
    <mergeCell ref="E33:K33"/>
    <mergeCell ref="E34:K34"/>
    <mergeCell ref="A34:A41"/>
    <mergeCell ref="D34:D41"/>
    <mergeCell ref="C34:C41"/>
    <mergeCell ref="E40:K40"/>
    <mergeCell ref="E41:K41"/>
    <mergeCell ref="E35:K35"/>
    <mergeCell ref="E36:K36"/>
    <mergeCell ref="E37:K37"/>
    <mergeCell ref="E38:K38"/>
    <mergeCell ref="E39:K3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ABB95-AE35-49BF-BC3E-BB7A85D53C52}">
  <dimension ref="A1:AU72"/>
  <sheetViews>
    <sheetView tabSelected="1" topLeftCell="AI1" zoomScale="70" zoomScaleNormal="70" workbookViewId="0">
      <selection activeCell="AN64" sqref="AN64"/>
    </sheetView>
  </sheetViews>
  <sheetFormatPr defaultColWidth="8.77734375" defaultRowHeight="14.4" x14ac:dyDescent="0.3"/>
  <cols>
    <col min="1" max="1" width="7.44140625" style="41" customWidth="1"/>
    <col min="2" max="2" width="18.44140625" style="41" bestFit="1" customWidth="1"/>
    <col min="3" max="3" width="20" style="41" customWidth="1"/>
    <col min="4" max="4" width="27.44140625" style="41" customWidth="1"/>
    <col min="5" max="5" width="25.33203125" style="41" customWidth="1"/>
    <col min="6" max="7" width="16.109375" style="41" customWidth="1"/>
    <col min="8" max="8" width="14.33203125" style="41" customWidth="1"/>
    <col min="9" max="9" width="7.6640625" style="41" customWidth="1"/>
    <col min="10" max="11" width="7.33203125" style="41" customWidth="1"/>
    <col min="12" max="12" width="83.6640625" style="41" customWidth="1"/>
    <col min="13" max="13" width="43.109375" style="41" customWidth="1"/>
    <col min="14" max="14" width="11" style="41" customWidth="1"/>
    <col min="15" max="15" width="11.77734375" style="41" customWidth="1"/>
    <col min="16" max="17" width="13.109375" style="41" customWidth="1"/>
    <col min="18" max="18" width="9.33203125" style="41" customWidth="1"/>
    <col min="19" max="19" width="9.44140625" style="41" customWidth="1"/>
    <col min="20" max="20" width="13" style="41" customWidth="1"/>
    <col min="21" max="21" width="12.33203125" style="41" customWidth="1"/>
    <col min="22" max="22" width="8.44140625" style="41" customWidth="1"/>
    <col min="23" max="24" width="10.109375" style="41" customWidth="1"/>
    <col min="25" max="25" width="74.77734375" style="41" customWidth="1"/>
    <col min="26" max="26" width="14.44140625" style="41" customWidth="1"/>
    <col min="27" max="27" width="10" style="41" customWidth="1"/>
    <col min="28" max="28" width="14.33203125" style="41" customWidth="1"/>
    <col min="29" max="29" width="13" style="41" customWidth="1"/>
    <col min="30" max="30" width="8.44140625" style="41" customWidth="1"/>
    <col min="31" max="31" width="13.109375" style="41" customWidth="1"/>
    <col min="32" max="32" width="16.33203125" style="41" customWidth="1"/>
    <col min="33" max="34" width="17.44140625" style="41" customWidth="1"/>
    <col min="35" max="35" width="18.44140625" style="41" customWidth="1"/>
    <col min="36" max="36" width="21.33203125" style="41" customWidth="1"/>
    <col min="37" max="37" width="71.77734375" style="41" customWidth="1"/>
    <col min="38" max="38" width="25.44140625" style="41" customWidth="1"/>
    <col min="39" max="39" width="18.6640625" style="41" customWidth="1"/>
    <col min="40" max="43" width="19.44140625" style="41" customWidth="1"/>
    <col min="44" max="44" width="27.44140625" style="41" customWidth="1"/>
    <col min="45" max="45" width="31.77734375" style="42" customWidth="1"/>
    <col min="46" max="46" width="20.109375" style="41" customWidth="1"/>
    <col min="47" max="47" width="22" style="41" customWidth="1"/>
    <col min="48" max="16384" width="8.77734375" style="41"/>
  </cols>
  <sheetData>
    <row r="1" spans="1:47" x14ac:dyDescent="0.3">
      <c r="B1" s="42"/>
      <c r="D1" s="43"/>
      <c r="E1" s="43"/>
      <c r="F1" s="42"/>
      <c r="G1" s="42"/>
      <c r="H1" s="42"/>
      <c r="I1" s="42"/>
      <c r="J1" s="42"/>
      <c r="K1" s="42"/>
      <c r="L1" s="44" t="s">
        <v>38</v>
      </c>
      <c r="M1" s="44"/>
      <c r="N1" s="45">
        <v>0.4</v>
      </c>
      <c r="O1" s="45">
        <v>0.15</v>
      </c>
      <c r="P1" s="45">
        <v>0.15</v>
      </c>
      <c r="Q1" s="45">
        <v>0.2</v>
      </c>
      <c r="R1" s="45">
        <v>0.1</v>
      </c>
      <c r="T1" s="45">
        <v>0.4</v>
      </c>
      <c r="U1" s="45">
        <v>0.6</v>
      </c>
      <c r="Y1" s="43"/>
      <c r="Z1" s="43"/>
      <c r="AA1" s="43"/>
      <c r="AB1" s="43"/>
      <c r="AC1" s="43"/>
      <c r="AD1" s="42"/>
      <c r="AK1" s="43"/>
      <c r="AL1" s="43"/>
    </row>
    <row r="2" spans="1:47" ht="15.6" x14ac:dyDescent="0.3">
      <c r="A2" s="102" t="s">
        <v>2</v>
      </c>
      <c r="B2" s="103"/>
      <c r="C2" s="103"/>
      <c r="D2" s="103"/>
      <c r="E2" s="103"/>
      <c r="F2" s="103"/>
      <c r="G2" s="103"/>
      <c r="H2" s="103"/>
      <c r="I2" s="103"/>
      <c r="J2" s="103"/>
      <c r="K2" s="103"/>
      <c r="L2" s="103"/>
      <c r="M2" s="104"/>
      <c r="N2" s="99"/>
      <c r="O2" s="99"/>
      <c r="P2" s="99"/>
      <c r="Q2" s="99"/>
      <c r="R2" s="99"/>
      <c r="S2" s="99"/>
      <c r="T2" s="99"/>
      <c r="U2" s="99"/>
      <c r="V2" s="99"/>
      <c r="W2" s="99"/>
      <c r="X2" s="99"/>
      <c r="Y2" s="99"/>
      <c r="Z2" s="99"/>
      <c r="AA2" s="99"/>
      <c r="AB2" s="99"/>
      <c r="AC2" s="99"/>
      <c r="AD2" s="99"/>
      <c r="AE2" s="99"/>
      <c r="AF2" s="99"/>
      <c r="AG2" s="99"/>
      <c r="AH2" s="100" t="s">
        <v>152</v>
      </c>
      <c r="AI2" s="100"/>
      <c r="AJ2" s="100"/>
      <c r="AK2" s="100"/>
      <c r="AL2" s="100"/>
      <c r="AM2" s="100"/>
      <c r="AN2" s="100"/>
      <c r="AO2" s="100"/>
      <c r="AP2" s="100"/>
      <c r="AQ2" s="100"/>
      <c r="AR2" s="100"/>
      <c r="AS2" s="101" t="s">
        <v>148</v>
      </c>
      <c r="AT2" s="101"/>
      <c r="AU2" s="101"/>
    </row>
    <row r="3" spans="1:47" s="46" customFormat="1" ht="109.2" customHeight="1" x14ac:dyDescent="0.3">
      <c r="A3" s="16" t="s">
        <v>97</v>
      </c>
      <c r="B3" s="16" t="s">
        <v>0</v>
      </c>
      <c r="C3" s="16" t="s">
        <v>95</v>
      </c>
      <c r="D3" s="16" t="s">
        <v>300</v>
      </c>
      <c r="E3" s="16" t="s">
        <v>164</v>
      </c>
      <c r="F3" s="16" t="s">
        <v>116</v>
      </c>
      <c r="G3" s="16" t="s">
        <v>301</v>
      </c>
      <c r="H3" s="16" t="s">
        <v>103</v>
      </c>
      <c r="I3" s="16" t="s">
        <v>81</v>
      </c>
      <c r="J3" s="16" t="s">
        <v>82</v>
      </c>
      <c r="K3" s="16" t="s">
        <v>302</v>
      </c>
      <c r="L3" s="17" t="s">
        <v>303</v>
      </c>
      <c r="M3" s="17" t="s">
        <v>304</v>
      </c>
      <c r="N3" s="17" t="s">
        <v>43</v>
      </c>
      <c r="O3" s="17" t="s">
        <v>23</v>
      </c>
      <c r="P3" s="17" t="s">
        <v>22</v>
      </c>
      <c r="Q3" s="17" t="s">
        <v>284</v>
      </c>
      <c r="R3" s="17" t="s">
        <v>305</v>
      </c>
      <c r="S3" s="17" t="s">
        <v>24</v>
      </c>
      <c r="T3" s="17" t="s">
        <v>83</v>
      </c>
      <c r="U3" s="17" t="s">
        <v>70</v>
      </c>
      <c r="V3" s="17" t="s">
        <v>25</v>
      </c>
      <c r="W3" s="17" t="s">
        <v>306</v>
      </c>
      <c r="X3" s="17" t="s">
        <v>307</v>
      </c>
      <c r="Y3" s="16" t="s">
        <v>308</v>
      </c>
      <c r="Z3" s="16" t="s">
        <v>309</v>
      </c>
      <c r="AA3" s="16" t="s">
        <v>310</v>
      </c>
      <c r="AB3" s="16" t="s">
        <v>104</v>
      </c>
      <c r="AC3" s="16" t="s">
        <v>105</v>
      </c>
      <c r="AD3" s="16" t="s">
        <v>30</v>
      </c>
      <c r="AE3" s="16" t="s">
        <v>106</v>
      </c>
      <c r="AF3" s="16" t="s">
        <v>107</v>
      </c>
      <c r="AG3" s="16" t="s">
        <v>90</v>
      </c>
      <c r="AH3" s="16" t="s">
        <v>144</v>
      </c>
      <c r="AI3" s="16" t="s">
        <v>145</v>
      </c>
      <c r="AJ3" s="17" t="s">
        <v>87</v>
      </c>
      <c r="AK3" s="17" t="s">
        <v>85</v>
      </c>
      <c r="AL3" s="17" t="s">
        <v>150</v>
      </c>
      <c r="AM3" s="17" t="s">
        <v>149</v>
      </c>
      <c r="AN3" s="17" t="s">
        <v>86</v>
      </c>
      <c r="AO3" s="17" t="s">
        <v>151</v>
      </c>
      <c r="AP3" s="17" t="s">
        <v>88</v>
      </c>
      <c r="AQ3" s="17" t="s">
        <v>96</v>
      </c>
      <c r="AR3" s="17" t="s">
        <v>157</v>
      </c>
      <c r="AS3" s="17" t="s">
        <v>117</v>
      </c>
      <c r="AT3" s="17" t="s">
        <v>146</v>
      </c>
      <c r="AU3" s="17" t="s">
        <v>147</v>
      </c>
    </row>
    <row r="4" spans="1:47" s="80" customFormat="1" ht="259.2" customHeight="1" x14ac:dyDescent="0.2">
      <c r="A4" s="49">
        <v>1</v>
      </c>
      <c r="B4" s="50" t="s">
        <v>311</v>
      </c>
      <c r="C4" s="51" t="s">
        <v>3</v>
      </c>
      <c r="D4" s="52" t="s">
        <v>209</v>
      </c>
      <c r="E4" s="52" t="s">
        <v>124</v>
      </c>
      <c r="F4" s="53" t="s">
        <v>123</v>
      </c>
      <c r="G4" s="53" t="s">
        <v>123</v>
      </c>
      <c r="H4" s="51" t="s">
        <v>123</v>
      </c>
      <c r="I4" s="54" t="s">
        <v>125</v>
      </c>
      <c r="J4" s="54" t="s">
        <v>125</v>
      </c>
      <c r="K4" s="54" t="s">
        <v>125</v>
      </c>
      <c r="L4" s="79" t="s">
        <v>320</v>
      </c>
      <c r="M4" s="57" t="s">
        <v>401</v>
      </c>
      <c r="N4" s="64">
        <v>3</v>
      </c>
      <c r="O4" s="55">
        <v>3</v>
      </c>
      <c r="P4" s="55">
        <v>3</v>
      </c>
      <c r="Q4" s="55">
        <v>1</v>
      </c>
      <c r="R4" s="55">
        <v>1</v>
      </c>
      <c r="S4" s="55">
        <f>(N4*$N$1)+(O4*$O$1)+(P4*$P$1)+(R4*$R$1)+(Q4*$Q$1)</f>
        <v>2.4000000000000004</v>
      </c>
      <c r="T4" s="55">
        <v>4</v>
      </c>
      <c r="U4" s="55">
        <v>5</v>
      </c>
      <c r="V4" s="55">
        <f>(T4*$T$1)+(U4*$U$1)</f>
        <v>4.5999999999999996</v>
      </c>
      <c r="W4" s="56">
        <f>S4*V4</f>
        <v>11.040000000000001</v>
      </c>
      <c r="X4" s="60" t="str">
        <f t="shared" ref="X4:X67" si="0">IF(W4="","",IF(W4&gt;16,"A",IF(W4&gt;5,"M",IF(W4&gt;2,"B","R"))))</f>
        <v>M</v>
      </c>
      <c r="Y4" s="57" t="s">
        <v>321</v>
      </c>
      <c r="Z4" s="58" t="s">
        <v>165</v>
      </c>
      <c r="AA4" s="55">
        <v>9</v>
      </c>
      <c r="AB4" s="55">
        <v>0</v>
      </c>
      <c r="AC4" s="55">
        <f t="shared" ref="AC4:AC64" si="1">AA4-AB4</f>
        <v>9</v>
      </c>
      <c r="AD4" s="59">
        <f t="shared" ref="AD4:AD64" si="2">IF(W4-AC4&gt;0.1,W4-AC4,IF(W4-AC4&lt;=0.1,0.1))</f>
        <v>2.0400000000000009</v>
      </c>
      <c r="AE4" s="60" t="str">
        <f t="shared" ref="AE4:AE67" si="3">IF(AD4="","",IF(AD4&gt;16,"A",IF(AD4&gt;5,"M",IF(AD4&gt;2,"B","R"))))</f>
        <v>B</v>
      </c>
      <c r="AF4" s="61" t="s">
        <v>165</v>
      </c>
      <c r="AG4" s="61" t="s">
        <v>165</v>
      </c>
      <c r="AH4" s="61" t="s">
        <v>165</v>
      </c>
      <c r="AI4" s="61" t="s">
        <v>165</v>
      </c>
      <c r="AJ4" s="61" t="s">
        <v>165</v>
      </c>
      <c r="AK4" s="61" t="s">
        <v>165</v>
      </c>
      <c r="AL4" s="61" t="s">
        <v>165</v>
      </c>
      <c r="AM4" s="61" t="s">
        <v>165</v>
      </c>
      <c r="AN4" s="61" t="s">
        <v>165</v>
      </c>
      <c r="AO4" s="61" t="s">
        <v>165</v>
      </c>
      <c r="AP4" s="61" t="s">
        <v>165</v>
      </c>
      <c r="AQ4" s="61" t="s">
        <v>165</v>
      </c>
      <c r="AR4" s="61" t="s">
        <v>165</v>
      </c>
      <c r="AS4" s="61" t="s">
        <v>461</v>
      </c>
      <c r="AT4" s="61" t="s">
        <v>162</v>
      </c>
      <c r="AU4" s="61" t="s">
        <v>268</v>
      </c>
    </row>
    <row r="5" spans="1:47" s="80" customFormat="1" ht="178.2" customHeight="1" x14ac:dyDescent="0.2">
      <c r="A5" s="49">
        <v>2</v>
      </c>
      <c r="B5" s="50" t="s">
        <v>311</v>
      </c>
      <c r="C5" s="51" t="s">
        <v>18</v>
      </c>
      <c r="D5" s="52" t="s">
        <v>210</v>
      </c>
      <c r="E5" s="52" t="s">
        <v>130</v>
      </c>
      <c r="F5" s="53" t="s">
        <v>123</v>
      </c>
      <c r="G5" s="53" t="s">
        <v>123</v>
      </c>
      <c r="H5" s="51" t="s">
        <v>123</v>
      </c>
      <c r="I5" s="54" t="s">
        <v>125</v>
      </c>
      <c r="J5" s="54" t="s">
        <v>125</v>
      </c>
      <c r="K5" s="54" t="s">
        <v>125</v>
      </c>
      <c r="L5" s="79" t="s">
        <v>320</v>
      </c>
      <c r="M5" s="57" t="s">
        <v>402</v>
      </c>
      <c r="N5" s="59">
        <v>3</v>
      </c>
      <c r="O5" s="55">
        <v>3</v>
      </c>
      <c r="P5" s="55">
        <v>3</v>
      </c>
      <c r="Q5" s="55">
        <v>1</v>
      </c>
      <c r="R5" s="55">
        <v>1</v>
      </c>
      <c r="S5" s="55">
        <f t="shared" ref="S5:S68" si="4">(N5*$N$1)+(O5*$O$1)+(P5*$P$1)+(R5*$R$1)+(Q5*$Q$1)</f>
        <v>2.4000000000000004</v>
      </c>
      <c r="T5" s="55">
        <v>4</v>
      </c>
      <c r="U5" s="55">
        <v>5</v>
      </c>
      <c r="V5" s="55">
        <f t="shared" ref="V5:V64" si="5">(T5*$T$1)+(U5*$U$1)</f>
        <v>4.5999999999999996</v>
      </c>
      <c r="W5" s="56">
        <f t="shared" ref="W5:W45" si="6">S5*V5</f>
        <v>11.040000000000001</v>
      </c>
      <c r="X5" s="60" t="str">
        <f t="shared" si="0"/>
        <v>M</v>
      </c>
      <c r="Y5" s="57" t="s">
        <v>322</v>
      </c>
      <c r="Z5" s="58" t="s">
        <v>165</v>
      </c>
      <c r="AA5" s="55">
        <v>9</v>
      </c>
      <c r="AB5" s="55">
        <v>0</v>
      </c>
      <c r="AC5" s="55">
        <f t="shared" si="1"/>
        <v>9</v>
      </c>
      <c r="AD5" s="59">
        <f t="shared" si="2"/>
        <v>2.0400000000000009</v>
      </c>
      <c r="AE5" s="60" t="str">
        <f t="shared" si="3"/>
        <v>B</v>
      </c>
      <c r="AF5" s="61" t="s">
        <v>165</v>
      </c>
      <c r="AG5" s="61" t="s">
        <v>165</v>
      </c>
      <c r="AH5" s="61" t="s">
        <v>165</v>
      </c>
      <c r="AI5" s="61" t="s">
        <v>165</v>
      </c>
      <c r="AJ5" s="61" t="s">
        <v>165</v>
      </c>
      <c r="AK5" s="61" t="s">
        <v>165</v>
      </c>
      <c r="AL5" s="61" t="s">
        <v>165</v>
      </c>
      <c r="AM5" s="61" t="s">
        <v>165</v>
      </c>
      <c r="AN5" s="61" t="s">
        <v>165</v>
      </c>
      <c r="AO5" s="61" t="s">
        <v>165</v>
      </c>
      <c r="AP5" s="61" t="s">
        <v>165</v>
      </c>
      <c r="AQ5" s="61" t="s">
        <v>165</v>
      </c>
      <c r="AR5" s="61" t="s">
        <v>165</v>
      </c>
      <c r="AS5" s="61" t="s">
        <v>461</v>
      </c>
      <c r="AT5" s="61" t="s">
        <v>162</v>
      </c>
      <c r="AU5" s="61" t="s">
        <v>268</v>
      </c>
    </row>
    <row r="6" spans="1:47" s="80" customFormat="1" ht="191.55" customHeight="1" x14ac:dyDescent="0.2">
      <c r="A6" s="49">
        <v>3</v>
      </c>
      <c r="B6" s="50" t="s">
        <v>311</v>
      </c>
      <c r="C6" s="51" t="s">
        <v>120</v>
      </c>
      <c r="D6" s="52" t="s">
        <v>210</v>
      </c>
      <c r="E6" s="52" t="s">
        <v>128</v>
      </c>
      <c r="F6" s="53" t="s">
        <v>125</v>
      </c>
      <c r="G6" s="53" t="s">
        <v>391</v>
      </c>
      <c r="H6" s="51" t="s">
        <v>123</v>
      </c>
      <c r="I6" s="54" t="s">
        <v>125</v>
      </c>
      <c r="J6" s="54" t="s">
        <v>125</v>
      </c>
      <c r="K6" s="54" t="s">
        <v>125</v>
      </c>
      <c r="L6" s="79" t="s">
        <v>320</v>
      </c>
      <c r="M6" s="57" t="s">
        <v>403</v>
      </c>
      <c r="N6" s="59">
        <v>1</v>
      </c>
      <c r="O6" s="55">
        <v>3</v>
      </c>
      <c r="P6" s="55">
        <v>3</v>
      </c>
      <c r="Q6" s="55">
        <v>1</v>
      </c>
      <c r="R6" s="55">
        <v>5</v>
      </c>
      <c r="S6" s="55">
        <f t="shared" si="4"/>
        <v>1.9999999999999998</v>
      </c>
      <c r="T6" s="55">
        <v>4</v>
      </c>
      <c r="U6" s="55">
        <v>5</v>
      </c>
      <c r="V6" s="55">
        <f t="shared" si="5"/>
        <v>4.5999999999999996</v>
      </c>
      <c r="W6" s="56">
        <f t="shared" si="6"/>
        <v>9.1999999999999975</v>
      </c>
      <c r="X6" s="60" t="str">
        <f t="shared" si="0"/>
        <v>M</v>
      </c>
      <c r="Y6" s="57" t="s">
        <v>323</v>
      </c>
      <c r="Z6" s="58" t="s">
        <v>165</v>
      </c>
      <c r="AA6" s="55">
        <v>10</v>
      </c>
      <c r="AB6" s="55">
        <v>0</v>
      </c>
      <c r="AC6" s="55">
        <f t="shared" si="1"/>
        <v>10</v>
      </c>
      <c r="AD6" s="59">
        <f t="shared" si="2"/>
        <v>0.1</v>
      </c>
      <c r="AE6" s="60" t="str">
        <f t="shared" si="3"/>
        <v>R</v>
      </c>
      <c r="AF6" s="61" t="s">
        <v>165</v>
      </c>
      <c r="AG6" s="61" t="s">
        <v>165</v>
      </c>
      <c r="AH6" s="61" t="s">
        <v>165</v>
      </c>
      <c r="AI6" s="61" t="s">
        <v>165</v>
      </c>
      <c r="AJ6" s="61" t="s">
        <v>165</v>
      </c>
      <c r="AK6" s="61" t="s">
        <v>165</v>
      </c>
      <c r="AL6" s="61" t="s">
        <v>165</v>
      </c>
      <c r="AM6" s="61" t="s">
        <v>165</v>
      </c>
      <c r="AN6" s="61" t="s">
        <v>165</v>
      </c>
      <c r="AO6" s="61" t="s">
        <v>165</v>
      </c>
      <c r="AP6" s="61" t="s">
        <v>165</v>
      </c>
      <c r="AQ6" s="61" t="s">
        <v>165</v>
      </c>
      <c r="AR6" s="61" t="s">
        <v>165</v>
      </c>
      <c r="AS6" s="61" t="s">
        <v>376</v>
      </c>
      <c r="AT6" s="61" t="s">
        <v>162</v>
      </c>
      <c r="AU6" s="61" t="s">
        <v>268</v>
      </c>
    </row>
    <row r="7" spans="1:47" s="80" customFormat="1" ht="200.55" customHeight="1" x14ac:dyDescent="0.2">
      <c r="A7" s="49">
        <v>4</v>
      </c>
      <c r="B7" s="50" t="s">
        <v>311</v>
      </c>
      <c r="C7" s="51" t="s">
        <v>17</v>
      </c>
      <c r="D7" s="52" t="s">
        <v>211</v>
      </c>
      <c r="E7" s="52" t="s">
        <v>129</v>
      </c>
      <c r="F7" s="51" t="s">
        <v>125</v>
      </c>
      <c r="G7" s="51" t="s">
        <v>391</v>
      </c>
      <c r="H7" s="51" t="s">
        <v>123</v>
      </c>
      <c r="I7" s="54" t="s">
        <v>125</v>
      </c>
      <c r="J7" s="54" t="s">
        <v>125</v>
      </c>
      <c r="K7" s="54" t="s">
        <v>125</v>
      </c>
      <c r="L7" s="79" t="s">
        <v>320</v>
      </c>
      <c r="M7" s="57" t="s">
        <v>404</v>
      </c>
      <c r="N7" s="59">
        <v>2</v>
      </c>
      <c r="O7" s="55">
        <v>1</v>
      </c>
      <c r="P7" s="55">
        <v>3</v>
      </c>
      <c r="Q7" s="55">
        <v>1</v>
      </c>
      <c r="R7" s="55">
        <v>5</v>
      </c>
      <c r="S7" s="55">
        <f t="shared" si="4"/>
        <v>2.1</v>
      </c>
      <c r="T7" s="55">
        <v>4</v>
      </c>
      <c r="U7" s="55">
        <v>5</v>
      </c>
      <c r="V7" s="55">
        <f t="shared" si="5"/>
        <v>4.5999999999999996</v>
      </c>
      <c r="W7" s="56">
        <f t="shared" si="6"/>
        <v>9.66</v>
      </c>
      <c r="X7" s="60" t="str">
        <f t="shared" si="0"/>
        <v>M</v>
      </c>
      <c r="Y7" s="57" t="s">
        <v>324</v>
      </c>
      <c r="Z7" s="58" t="s">
        <v>165</v>
      </c>
      <c r="AA7" s="55">
        <v>8</v>
      </c>
      <c r="AB7" s="55">
        <v>0</v>
      </c>
      <c r="AC7" s="55">
        <f t="shared" si="1"/>
        <v>8</v>
      </c>
      <c r="AD7" s="59">
        <f t="shared" si="2"/>
        <v>1.6600000000000001</v>
      </c>
      <c r="AE7" s="60" t="str">
        <f t="shared" si="3"/>
        <v>R</v>
      </c>
      <c r="AF7" s="61" t="s">
        <v>165</v>
      </c>
      <c r="AG7" s="61" t="s">
        <v>165</v>
      </c>
      <c r="AH7" s="61" t="s">
        <v>165</v>
      </c>
      <c r="AI7" s="61" t="s">
        <v>165</v>
      </c>
      <c r="AJ7" s="61" t="s">
        <v>165</v>
      </c>
      <c r="AK7" s="61" t="s">
        <v>165</v>
      </c>
      <c r="AL7" s="61" t="s">
        <v>165</v>
      </c>
      <c r="AM7" s="61" t="s">
        <v>165</v>
      </c>
      <c r="AN7" s="61" t="s">
        <v>165</v>
      </c>
      <c r="AO7" s="61" t="s">
        <v>165</v>
      </c>
      <c r="AP7" s="61" t="s">
        <v>165</v>
      </c>
      <c r="AQ7" s="61" t="s">
        <v>165</v>
      </c>
      <c r="AR7" s="61" t="s">
        <v>165</v>
      </c>
      <c r="AS7" s="61" t="s">
        <v>377</v>
      </c>
      <c r="AT7" s="61" t="s">
        <v>162</v>
      </c>
      <c r="AU7" s="61" t="s">
        <v>268</v>
      </c>
    </row>
    <row r="8" spans="1:47" s="80" customFormat="1" ht="195.45" customHeight="1" x14ac:dyDescent="0.2">
      <c r="A8" s="49">
        <v>5</v>
      </c>
      <c r="B8" s="50" t="s">
        <v>311</v>
      </c>
      <c r="C8" s="51" t="s">
        <v>64</v>
      </c>
      <c r="D8" s="52" t="s">
        <v>212</v>
      </c>
      <c r="E8" s="52" t="s">
        <v>130</v>
      </c>
      <c r="F8" s="51" t="s">
        <v>123</v>
      </c>
      <c r="G8" s="51" t="s">
        <v>123</v>
      </c>
      <c r="H8" s="51" t="s">
        <v>123</v>
      </c>
      <c r="I8" s="54" t="s">
        <v>125</v>
      </c>
      <c r="J8" s="54" t="s">
        <v>125</v>
      </c>
      <c r="K8" s="54" t="s">
        <v>125</v>
      </c>
      <c r="L8" s="79" t="s">
        <v>320</v>
      </c>
      <c r="M8" s="57" t="s">
        <v>405</v>
      </c>
      <c r="N8" s="59">
        <v>1</v>
      </c>
      <c r="O8" s="55">
        <v>5</v>
      </c>
      <c r="P8" s="55">
        <v>3</v>
      </c>
      <c r="Q8" s="55">
        <v>1</v>
      </c>
      <c r="R8" s="55">
        <v>1</v>
      </c>
      <c r="S8" s="55">
        <f t="shared" si="4"/>
        <v>1.9</v>
      </c>
      <c r="T8" s="55">
        <v>4</v>
      </c>
      <c r="U8" s="55">
        <v>5</v>
      </c>
      <c r="V8" s="55">
        <f t="shared" si="5"/>
        <v>4.5999999999999996</v>
      </c>
      <c r="W8" s="56">
        <f t="shared" si="6"/>
        <v>8.7399999999999984</v>
      </c>
      <c r="X8" s="60" t="str">
        <f t="shared" si="0"/>
        <v>M</v>
      </c>
      <c r="Y8" s="57" t="s">
        <v>322</v>
      </c>
      <c r="Z8" s="58" t="s">
        <v>165</v>
      </c>
      <c r="AA8" s="55">
        <v>7</v>
      </c>
      <c r="AB8" s="55">
        <v>0</v>
      </c>
      <c r="AC8" s="55">
        <f t="shared" si="1"/>
        <v>7</v>
      </c>
      <c r="AD8" s="59">
        <f t="shared" si="2"/>
        <v>1.7399999999999984</v>
      </c>
      <c r="AE8" s="60" t="str">
        <f t="shared" si="3"/>
        <v>R</v>
      </c>
      <c r="AF8" s="61" t="s">
        <v>165</v>
      </c>
      <c r="AG8" s="61" t="s">
        <v>165</v>
      </c>
      <c r="AH8" s="65" t="s">
        <v>165</v>
      </c>
      <c r="AI8" s="65" t="s">
        <v>165</v>
      </c>
      <c r="AJ8" s="61" t="s">
        <v>165</v>
      </c>
      <c r="AK8" s="61" t="s">
        <v>165</v>
      </c>
      <c r="AL8" s="61" t="s">
        <v>165</v>
      </c>
      <c r="AM8" s="61" t="s">
        <v>165</v>
      </c>
      <c r="AN8" s="61" t="s">
        <v>165</v>
      </c>
      <c r="AO8" s="61" t="s">
        <v>165</v>
      </c>
      <c r="AP8" s="61" t="s">
        <v>165</v>
      </c>
      <c r="AQ8" s="61" t="s">
        <v>165</v>
      </c>
      <c r="AR8" s="61" t="s">
        <v>165</v>
      </c>
      <c r="AS8" s="61" t="s">
        <v>378</v>
      </c>
      <c r="AT8" s="61" t="s">
        <v>162</v>
      </c>
      <c r="AU8" s="61" t="s">
        <v>268</v>
      </c>
    </row>
    <row r="9" spans="1:47" s="80" customFormat="1" ht="201" customHeight="1" x14ac:dyDescent="0.2">
      <c r="A9" s="49">
        <v>6</v>
      </c>
      <c r="B9" s="50" t="s">
        <v>311</v>
      </c>
      <c r="C9" s="51" t="s">
        <v>10</v>
      </c>
      <c r="D9" s="52" t="s">
        <v>214</v>
      </c>
      <c r="E9" s="52" t="s">
        <v>130</v>
      </c>
      <c r="F9" s="51" t="s">
        <v>123</v>
      </c>
      <c r="G9" s="51" t="s">
        <v>123</v>
      </c>
      <c r="H9" s="51" t="s">
        <v>123</v>
      </c>
      <c r="I9" s="54" t="s">
        <v>125</v>
      </c>
      <c r="J9" s="54" t="s">
        <v>125</v>
      </c>
      <c r="K9" s="54" t="s">
        <v>125</v>
      </c>
      <c r="L9" s="79" t="s">
        <v>320</v>
      </c>
      <c r="M9" s="57" t="s">
        <v>406</v>
      </c>
      <c r="N9" s="64">
        <v>3</v>
      </c>
      <c r="O9" s="55">
        <v>3</v>
      </c>
      <c r="P9" s="55">
        <v>3</v>
      </c>
      <c r="Q9" s="55">
        <v>1</v>
      </c>
      <c r="R9" s="55">
        <v>1</v>
      </c>
      <c r="S9" s="55">
        <f t="shared" si="4"/>
        <v>2.4000000000000004</v>
      </c>
      <c r="T9" s="55">
        <v>4</v>
      </c>
      <c r="U9" s="55">
        <v>5</v>
      </c>
      <c r="V9" s="55">
        <f t="shared" si="5"/>
        <v>4.5999999999999996</v>
      </c>
      <c r="W9" s="56">
        <f t="shared" si="6"/>
        <v>11.040000000000001</v>
      </c>
      <c r="X9" s="60" t="str">
        <f t="shared" si="0"/>
        <v>M</v>
      </c>
      <c r="Y9" s="57" t="s">
        <v>322</v>
      </c>
      <c r="Z9" s="58" t="s">
        <v>165</v>
      </c>
      <c r="AA9" s="55">
        <v>8</v>
      </c>
      <c r="AB9" s="55">
        <v>0</v>
      </c>
      <c r="AC9" s="55">
        <f t="shared" si="1"/>
        <v>8</v>
      </c>
      <c r="AD9" s="59">
        <f t="shared" si="2"/>
        <v>3.0400000000000009</v>
      </c>
      <c r="AE9" s="60" t="str">
        <f t="shared" si="3"/>
        <v>B</v>
      </c>
      <c r="AF9" s="61" t="s">
        <v>165</v>
      </c>
      <c r="AG9" s="61" t="s">
        <v>165</v>
      </c>
      <c r="AH9" s="61" t="s">
        <v>165</v>
      </c>
      <c r="AI9" s="61" t="s">
        <v>165</v>
      </c>
      <c r="AJ9" s="61" t="s">
        <v>165</v>
      </c>
      <c r="AK9" s="61" t="s">
        <v>165</v>
      </c>
      <c r="AL9" s="61" t="s">
        <v>165</v>
      </c>
      <c r="AM9" s="61" t="s">
        <v>165</v>
      </c>
      <c r="AN9" s="61" t="s">
        <v>165</v>
      </c>
      <c r="AO9" s="61" t="s">
        <v>165</v>
      </c>
      <c r="AP9" s="61" t="s">
        <v>165</v>
      </c>
      <c r="AQ9" s="61" t="s">
        <v>165</v>
      </c>
      <c r="AR9" s="61" t="s">
        <v>165</v>
      </c>
      <c r="AS9" s="61"/>
      <c r="AT9" s="61"/>
      <c r="AU9" s="61"/>
    </row>
    <row r="10" spans="1:47" s="80" customFormat="1" ht="194.55" customHeight="1" x14ac:dyDescent="0.2">
      <c r="A10" s="49">
        <v>7</v>
      </c>
      <c r="B10" s="50" t="s">
        <v>311</v>
      </c>
      <c r="C10" s="51" t="s">
        <v>11</v>
      </c>
      <c r="D10" s="52" t="s">
        <v>212</v>
      </c>
      <c r="E10" s="52" t="s">
        <v>124</v>
      </c>
      <c r="F10" s="51" t="s">
        <v>123</v>
      </c>
      <c r="G10" s="51" t="s">
        <v>123</v>
      </c>
      <c r="H10" s="51" t="s">
        <v>123</v>
      </c>
      <c r="I10" s="54" t="s">
        <v>125</v>
      </c>
      <c r="J10" s="54" t="s">
        <v>125</v>
      </c>
      <c r="K10" s="54" t="s">
        <v>125</v>
      </c>
      <c r="L10" s="79" t="s">
        <v>320</v>
      </c>
      <c r="M10" s="52" t="s">
        <v>407</v>
      </c>
      <c r="N10" s="51">
        <v>3</v>
      </c>
      <c r="O10" s="55">
        <v>5</v>
      </c>
      <c r="P10" s="55">
        <v>3</v>
      </c>
      <c r="Q10" s="55">
        <v>1</v>
      </c>
      <c r="R10" s="55">
        <v>1</v>
      </c>
      <c r="S10" s="55">
        <f t="shared" si="4"/>
        <v>2.7000000000000006</v>
      </c>
      <c r="T10" s="55">
        <v>4</v>
      </c>
      <c r="U10" s="55">
        <v>5</v>
      </c>
      <c r="V10" s="55">
        <f t="shared" si="5"/>
        <v>4.5999999999999996</v>
      </c>
      <c r="W10" s="56">
        <f t="shared" si="6"/>
        <v>12.420000000000002</v>
      </c>
      <c r="X10" s="60" t="str">
        <f t="shared" si="0"/>
        <v>M</v>
      </c>
      <c r="Y10" s="57" t="s">
        <v>325</v>
      </c>
      <c r="Z10" s="58" t="s">
        <v>165</v>
      </c>
      <c r="AA10" s="55">
        <v>9</v>
      </c>
      <c r="AB10" s="55">
        <v>0</v>
      </c>
      <c r="AC10" s="55">
        <f t="shared" si="1"/>
        <v>9</v>
      </c>
      <c r="AD10" s="59">
        <f t="shared" si="2"/>
        <v>3.4200000000000017</v>
      </c>
      <c r="AE10" s="60" t="str">
        <f t="shared" si="3"/>
        <v>B</v>
      </c>
      <c r="AF10" s="61" t="s">
        <v>165</v>
      </c>
      <c r="AG10" s="61" t="s">
        <v>165</v>
      </c>
      <c r="AH10" s="61" t="s">
        <v>165</v>
      </c>
      <c r="AI10" s="61" t="s">
        <v>165</v>
      </c>
      <c r="AJ10" s="61" t="s">
        <v>165</v>
      </c>
      <c r="AK10" s="61" t="s">
        <v>165</v>
      </c>
      <c r="AL10" s="61" t="s">
        <v>165</v>
      </c>
      <c r="AM10" s="61" t="s">
        <v>165</v>
      </c>
      <c r="AN10" s="61" t="s">
        <v>165</v>
      </c>
      <c r="AO10" s="61" t="s">
        <v>165</v>
      </c>
      <c r="AP10" s="61" t="s">
        <v>165</v>
      </c>
      <c r="AQ10" s="61" t="s">
        <v>165</v>
      </c>
      <c r="AR10" s="61" t="s">
        <v>165</v>
      </c>
      <c r="AS10" s="61" t="s">
        <v>379</v>
      </c>
      <c r="AT10" s="61" t="s">
        <v>162</v>
      </c>
      <c r="AU10" s="61" t="s">
        <v>268</v>
      </c>
    </row>
    <row r="11" spans="1:47" s="80" customFormat="1" ht="182.55" customHeight="1" x14ac:dyDescent="0.2">
      <c r="A11" s="49">
        <v>8</v>
      </c>
      <c r="B11" s="50" t="s">
        <v>20</v>
      </c>
      <c r="C11" s="51" t="s">
        <v>192</v>
      </c>
      <c r="D11" s="52" t="s">
        <v>210</v>
      </c>
      <c r="E11" s="52" t="s">
        <v>124</v>
      </c>
      <c r="F11" s="51" t="s">
        <v>123</v>
      </c>
      <c r="G11" s="51" t="s">
        <v>123</v>
      </c>
      <c r="H11" s="51" t="s">
        <v>123</v>
      </c>
      <c r="I11" s="54" t="s">
        <v>125</v>
      </c>
      <c r="J11" s="54" t="s">
        <v>125</v>
      </c>
      <c r="K11" s="54" t="s">
        <v>125</v>
      </c>
      <c r="L11" s="79" t="s">
        <v>320</v>
      </c>
      <c r="M11" s="57" t="s">
        <v>408</v>
      </c>
      <c r="N11" s="51">
        <v>3</v>
      </c>
      <c r="O11" s="55">
        <v>1</v>
      </c>
      <c r="P11" s="55">
        <v>3</v>
      </c>
      <c r="Q11" s="55">
        <v>1</v>
      </c>
      <c r="R11" s="55">
        <v>1</v>
      </c>
      <c r="S11" s="55">
        <f t="shared" si="4"/>
        <v>2.1</v>
      </c>
      <c r="T11" s="55">
        <v>3</v>
      </c>
      <c r="U11" s="55">
        <v>5</v>
      </c>
      <c r="V11" s="55">
        <f t="shared" si="5"/>
        <v>4.2</v>
      </c>
      <c r="W11" s="56">
        <f t="shared" si="6"/>
        <v>8.82</v>
      </c>
      <c r="X11" s="60" t="str">
        <f t="shared" si="0"/>
        <v>M</v>
      </c>
      <c r="Y11" s="57" t="s">
        <v>326</v>
      </c>
      <c r="Z11" s="58" t="s">
        <v>165</v>
      </c>
      <c r="AA11" s="55">
        <v>9</v>
      </c>
      <c r="AB11" s="55">
        <v>0</v>
      </c>
      <c r="AC11" s="55">
        <f t="shared" si="1"/>
        <v>9</v>
      </c>
      <c r="AD11" s="59">
        <f t="shared" si="2"/>
        <v>0.1</v>
      </c>
      <c r="AE11" s="60" t="str">
        <f t="shared" si="3"/>
        <v>R</v>
      </c>
      <c r="AF11" s="61" t="s">
        <v>165</v>
      </c>
      <c r="AG11" s="61" t="s">
        <v>165</v>
      </c>
      <c r="AH11" s="61" t="s">
        <v>165</v>
      </c>
      <c r="AI11" s="61" t="s">
        <v>165</v>
      </c>
      <c r="AJ11" s="61" t="s">
        <v>165</v>
      </c>
      <c r="AK11" s="61" t="s">
        <v>165</v>
      </c>
      <c r="AL11" s="61" t="s">
        <v>165</v>
      </c>
      <c r="AM11" s="61" t="s">
        <v>165</v>
      </c>
      <c r="AN11" s="61" t="s">
        <v>165</v>
      </c>
      <c r="AO11" s="61" t="s">
        <v>165</v>
      </c>
      <c r="AP11" s="61" t="s">
        <v>165</v>
      </c>
      <c r="AQ11" s="61" t="s">
        <v>165</v>
      </c>
      <c r="AR11" s="61" t="s">
        <v>165</v>
      </c>
      <c r="AS11" s="61" t="s">
        <v>380</v>
      </c>
      <c r="AT11" s="61" t="s">
        <v>162</v>
      </c>
      <c r="AU11" s="61" t="s">
        <v>268</v>
      </c>
    </row>
    <row r="12" spans="1:47" s="80" customFormat="1" ht="259.8" customHeight="1" x14ac:dyDescent="0.2">
      <c r="A12" s="49">
        <v>9</v>
      </c>
      <c r="B12" s="50" t="s">
        <v>20</v>
      </c>
      <c r="C12" s="51" t="s">
        <v>6</v>
      </c>
      <c r="D12" s="52" t="s">
        <v>215</v>
      </c>
      <c r="E12" s="52" t="s">
        <v>124</v>
      </c>
      <c r="F12" s="51" t="s">
        <v>123</v>
      </c>
      <c r="G12" s="51" t="s">
        <v>123</v>
      </c>
      <c r="H12" s="51" t="s">
        <v>123</v>
      </c>
      <c r="I12" s="54" t="s">
        <v>125</v>
      </c>
      <c r="J12" s="54" t="s">
        <v>125</v>
      </c>
      <c r="K12" s="54" t="s">
        <v>125</v>
      </c>
      <c r="L12" s="79" t="s">
        <v>320</v>
      </c>
      <c r="M12" s="87" t="s">
        <v>409</v>
      </c>
      <c r="N12" s="81">
        <v>3</v>
      </c>
      <c r="O12" s="55">
        <v>5</v>
      </c>
      <c r="P12" s="55">
        <v>3</v>
      </c>
      <c r="Q12" s="55">
        <v>1</v>
      </c>
      <c r="R12" s="55">
        <v>1</v>
      </c>
      <c r="S12" s="55">
        <f t="shared" si="4"/>
        <v>2.7000000000000006</v>
      </c>
      <c r="T12" s="55">
        <v>3</v>
      </c>
      <c r="U12" s="55">
        <v>5</v>
      </c>
      <c r="V12" s="55">
        <f t="shared" si="5"/>
        <v>4.2</v>
      </c>
      <c r="W12" s="56">
        <f t="shared" si="6"/>
        <v>11.340000000000003</v>
      </c>
      <c r="X12" s="60" t="str">
        <f t="shared" si="0"/>
        <v>M</v>
      </c>
      <c r="Y12" s="57" t="s">
        <v>327</v>
      </c>
      <c r="Z12" s="58" t="s">
        <v>165</v>
      </c>
      <c r="AA12" s="55">
        <v>10</v>
      </c>
      <c r="AB12" s="55">
        <v>0</v>
      </c>
      <c r="AC12" s="55">
        <f t="shared" si="1"/>
        <v>10</v>
      </c>
      <c r="AD12" s="59">
        <f t="shared" si="2"/>
        <v>1.3400000000000034</v>
      </c>
      <c r="AE12" s="60" t="str">
        <f t="shared" si="3"/>
        <v>R</v>
      </c>
      <c r="AF12" s="61" t="s">
        <v>165</v>
      </c>
      <c r="AG12" s="61" t="s">
        <v>165</v>
      </c>
      <c r="AH12" s="61" t="s">
        <v>165</v>
      </c>
      <c r="AI12" s="61" t="s">
        <v>165</v>
      </c>
      <c r="AJ12" s="61" t="s">
        <v>165</v>
      </c>
      <c r="AK12" s="61" t="s">
        <v>165</v>
      </c>
      <c r="AL12" s="61" t="s">
        <v>165</v>
      </c>
      <c r="AM12" s="61" t="s">
        <v>165</v>
      </c>
      <c r="AN12" s="61" t="s">
        <v>165</v>
      </c>
      <c r="AO12" s="61" t="s">
        <v>165</v>
      </c>
      <c r="AP12" s="61" t="s">
        <v>165</v>
      </c>
      <c r="AQ12" s="61" t="s">
        <v>165</v>
      </c>
      <c r="AR12" s="61" t="s">
        <v>165</v>
      </c>
      <c r="AS12" s="61" t="s">
        <v>153</v>
      </c>
      <c r="AT12" s="61" t="s">
        <v>162</v>
      </c>
      <c r="AU12" s="61" t="s">
        <v>268</v>
      </c>
    </row>
    <row r="13" spans="1:47" s="80" customFormat="1" ht="184.2" customHeight="1" x14ac:dyDescent="0.2">
      <c r="A13" s="49">
        <v>10</v>
      </c>
      <c r="B13" s="50" t="s">
        <v>20</v>
      </c>
      <c r="C13" s="51" t="s">
        <v>65</v>
      </c>
      <c r="D13" s="52" t="s">
        <v>216</v>
      </c>
      <c r="E13" s="52" t="s">
        <v>124</v>
      </c>
      <c r="F13" s="51" t="s">
        <v>123</v>
      </c>
      <c r="G13" s="51" t="s">
        <v>123</v>
      </c>
      <c r="H13" s="51" t="s">
        <v>123</v>
      </c>
      <c r="I13" s="54" t="s">
        <v>125</v>
      </c>
      <c r="J13" s="54" t="s">
        <v>125</v>
      </c>
      <c r="K13" s="54" t="s">
        <v>125</v>
      </c>
      <c r="L13" s="79" t="s">
        <v>320</v>
      </c>
      <c r="M13" s="87" t="s">
        <v>410</v>
      </c>
      <c r="N13" s="81">
        <v>1</v>
      </c>
      <c r="O13" s="55">
        <v>3</v>
      </c>
      <c r="P13" s="55">
        <v>3</v>
      </c>
      <c r="Q13" s="55">
        <v>1</v>
      </c>
      <c r="R13" s="55">
        <v>1</v>
      </c>
      <c r="S13" s="55">
        <f t="shared" si="4"/>
        <v>1.5999999999999999</v>
      </c>
      <c r="T13" s="55">
        <v>3</v>
      </c>
      <c r="U13" s="55">
        <v>5</v>
      </c>
      <c r="V13" s="55">
        <f t="shared" si="5"/>
        <v>4.2</v>
      </c>
      <c r="W13" s="56">
        <f t="shared" si="6"/>
        <v>6.72</v>
      </c>
      <c r="X13" s="60" t="str">
        <f t="shared" si="0"/>
        <v>M</v>
      </c>
      <c r="Y13" s="57" t="s">
        <v>328</v>
      </c>
      <c r="Z13" s="58" t="s">
        <v>165</v>
      </c>
      <c r="AA13" s="55">
        <v>7</v>
      </c>
      <c r="AB13" s="55">
        <v>0</v>
      </c>
      <c r="AC13" s="55">
        <f t="shared" si="1"/>
        <v>7</v>
      </c>
      <c r="AD13" s="59">
        <f t="shared" si="2"/>
        <v>0.1</v>
      </c>
      <c r="AE13" s="60" t="str">
        <f t="shared" si="3"/>
        <v>R</v>
      </c>
      <c r="AF13" s="61" t="s">
        <v>165</v>
      </c>
      <c r="AG13" s="61" t="s">
        <v>165</v>
      </c>
      <c r="AH13" s="65" t="s">
        <v>165</v>
      </c>
      <c r="AI13" s="65" t="s">
        <v>165</v>
      </c>
      <c r="AJ13" s="61" t="s">
        <v>165</v>
      </c>
      <c r="AK13" s="61" t="s">
        <v>165</v>
      </c>
      <c r="AL13" s="61" t="s">
        <v>165</v>
      </c>
      <c r="AM13" s="61" t="s">
        <v>165</v>
      </c>
      <c r="AN13" s="61" t="s">
        <v>165</v>
      </c>
      <c r="AO13" s="61" t="s">
        <v>165</v>
      </c>
      <c r="AP13" s="61" t="s">
        <v>165</v>
      </c>
      <c r="AQ13" s="61" t="s">
        <v>165</v>
      </c>
      <c r="AR13" s="61" t="s">
        <v>165</v>
      </c>
      <c r="AS13" s="61" t="s">
        <v>381</v>
      </c>
      <c r="AT13" s="61" t="s">
        <v>162</v>
      </c>
      <c r="AU13" s="61" t="s">
        <v>464</v>
      </c>
    </row>
    <row r="14" spans="1:47" s="80" customFormat="1" ht="189" customHeight="1" x14ac:dyDescent="0.2">
      <c r="A14" s="49">
        <v>11</v>
      </c>
      <c r="B14" s="50" t="s">
        <v>20</v>
      </c>
      <c r="C14" s="51" t="s">
        <v>19</v>
      </c>
      <c r="D14" s="52" t="s">
        <v>216</v>
      </c>
      <c r="E14" s="52" t="s">
        <v>124</v>
      </c>
      <c r="F14" s="51" t="s">
        <v>123</v>
      </c>
      <c r="G14" s="51" t="s">
        <v>123</v>
      </c>
      <c r="H14" s="51" t="s">
        <v>123</v>
      </c>
      <c r="I14" s="54" t="s">
        <v>125</v>
      </c>
      <c r="J14" s="54" t="s">
        <v>125</v>
      </c>
      <c r="K14" s="54" t="s">
        <v>125</v>
      </c>
      <c r="L14" s="79" t="s">
        <v>320</v>
      </c>
      <c r="M14" s="57" t="s">
        <v>411</v>
      </c>
      <c r="N14" s="59">
        <v>1</v>
      </c>
      <c r="O14" s="55">
        <v>3</v>
      </c>
      <c r="P14" s="55">
        <v>3</v>
      </c>
      <c r="Q14" s="55">
        <v>1</v>
      </c>
      <c r="R14" s="55">
        <v>1</v>
      </c>
      <c r="S14" s="55">
        <f t="shared" si="4"/>
        <v>1.5999999999999999</v>
      </c>
      <c r="T14" s="55">
        <v>3</v>
      </c>
      <c r="U14" s="55">
        <v>5</v>
      </c>
      <c r="V14" s="55">
        <f t="shared" si="5"/>
        <v>4.2</v>
      </c>
      <c r="W14" s="56">
        <f t="shared" si="6"/>
        <v>6.72</v>
      </c>
      <c r="X14" s="60" t="str">
        <f t="shared" si="0"/>
        <v>M</v>
      </c>
      <c r="Y14" s="57" t="s">
        <v>329</v>
      </c>
      <c r="Z14" s="58" t="s">
        <v>165</v>
      </c>
      <c r="AA14" s="55">
        <v>8</v>
      </c>
      <c r="AB14" s="55">
        <v>0</v>
      </c>
      <c r="AC14" s="55">
        <f t="shared" si="1"/>
        <v>8</v>
      </c>
      <c r="AD14" s="59">
        <f t="shared" si="2"/>
        <v>0.1</v>
      </c>
      <c r="AE14" s="60" t="str">
        <f t="shared" si="3"/>
        <v>R</v>
      </c>
      <c r="AF14" s="61" t="s">
        <v>165</v>
      </c>
      <c r="AG14" s="61" t="s">
        <v>165</v>
      </c>
      <c r="AH14" s="61" t="s">
        <v>165</v>
      </c>
      <c r="AI14" s="61" t="s">
        <v>165</v>
      </c>
      <c r="AJ14" s="61" t="s">
        <v>165</v>
      </c>
      <c r="AK14" s="61" t="s">
        <v>165</v>
      </c>
      <c r="AL14" s="61" t="s">
        <v>165</v>
      </c>
      <c r="AM14" s="61" t="s">
        <v>165</v>
      </c>
      <c r="AN14" s="61" t="s">
        <v>165</v>
      </c>
      <c r="AO14" s="61" t="s">
        <v>165</v>
      </c>
      <c r="AP14" s="61" t="s">
        <v>165</v>
      </c>
      <c r="AQ14" s="61" t="s">
        <v>165</v>
      </c>
      <c r="AR14" s="61" t="s">
        <v>165</v>
      </c>
      <c r="AS14" s="61" t="s">
        <v>382</v>
      </c>
      <c r="AT14" s="61" t="s">
        <v>162</v>
      </c>
      <c r="AU14" s="61" t="s">
        <v>464</v>
      </c>
    </row>
    <row r="15" spans="1:47" ht="190.2" customHeight="1" x14ac:dyDescent="0.3">
      <c r="A15" s="49">
        <v>12</v>
      </c>
      <c r="B15" s="50" t="s">
        <v>20</v>
      </c>
      <c r="C15" s="51" t="s">
        <v>193</v>
      </c>
      <c r="D15" s="52" t="s">
        <v>217</v>
      </c>
      <c r="E15" s="52" t="s">
        <v>124</v>
      </c>
      <c r="F15" s="51" t="s">
        <v>123</v>
      </c>
      <c r="G15" s="51" t="s">
        <v>123</v>
      </c>
      <c r="H15" s="51" t="s">
        <v>123</v>
      </c>
      <c r="I15" s="54" t="s">
        <v>125</v>
      </c>
      <c r="J15" s="54" t="s">
        <v>125</v>
      </c>
      <c r="K15" s="54" t="s">
        <v>125</v>
      </c>
      <c r="L15" s="79" t="s">
        <v>320</v>
      </c>
      <c r="M15" s="87" t="s">
        <v>412</v>
      </c>
      <c r="N15" s="81">
        <v>2</v>
      </c>
      <c r="O15" s="55">
        <v>3</v>
      </c>
      <c r="P15" s="55">
        <v>3</v>
      </c>
      <c r="Q15" s="55">
        <v>1</v>
      </c>
      <c r="R15" s="55">
        <v>1</v>
      </c>
      <c r="S15" s="55">
        <f t="shared" si="4"/>
        <v>2</v>
      </c>
      <c r="T15" s="55">
        <v>3</v>
      </c>
      <c r="U15" s="55">
        <v>5</v>
      </c>
      <c r="V15" s="55">
        <f t="shared" si="5"/>
        <v>4.2</v>
      </c>
      <c r="W15" s="56">
        <f t="shared" si="6"/>
        <v>8.4</v>
      </c>
      <c r="X15" s="60" t="str">
        <f t="shared" si="0"/>
        <v>M</v>
      </c>
      <c r="Y15" s="57" t="s">
        <v>330</v>
      </c>
      <c r="Z15" s="58" t="s">
        <v>165</v>
      </c>
      <c r="AA15" s="55">
        <v>9</v>
      </c>
      <c r="AB15" s="55">
        <v>0</v>
      </c>
      <c r="AC15" s="55">
        <f t="shared" si="1"/>
        <v>9</v>
      </c>
      <c r="AD15" s="59">
        <f t="shared" si="2"/>
        <v>0.1</v>
      </c>
      <c r="AE15" s="60" t="str">
        <f t="shared" si="3"/>
        <v>R</v>
      </c>
      <c r="AF15" s="61" t="s">
        <v>165</v>
      </c>
      <c r="AG15" s="61" t="s">
        <v>165</v>
      </c>
      <c r="AH15" s="61" t="s">
        <v>165</v>
      </c>
      <c r="AI15" s="61" t="s">
        <v>165</v>
      </c>
      <c r="AJ15" s="61" t="s">
        <v>165</v>
      </c>
      <c r="AK15" s="61" t="s">
        <v>165</v>
      </c>
      <c r="AL15" s="61" t="s">
        <v>165</v>
      </c>
      <c r="AM15" s="61" t="s">
        <v>165</v>
      </c>
      <c r="AN15" s="61" t="s">
        <v>165</v>
      </c>
      <c r="AO15" s="61" t="s">
        <v>165</v>
      </c>
      <c r="AP15" s="61" t="s">
        <v>165</v>
      </c>
      <c r="AQ15" s="61" t="s">
        <v>165</v>
      </c>
      <c r="AR15" s="61" t="s">
        <v>165</v>
      </c>
      <c r="AS15" s="61" t="s">
        <v>154</v>
      </c>
      <c r="AT15" s="61" t="s">
        <v>162</v>
      </c>
      <c r="AU15" s="61" t="s">
        <v>268</v>
      </c>
    </row>
    <row r="16" spans="1:47" ht="200.55" customHeight="1" x14ac:dyDescent="0.3">
      <c r="A16" s="49">
        <v>13</v>
      </c>
      <c r="B16" s="50" t="s">
        <v>20</v>
      </c>
      <c r="C16" s="51" t="s">
        <v>163</v>
      </c>
      <c r="D16" s="52" t="s">
        <v>210</v>
      </c>
      <c r="E16" s="52" t="s">
        <v>124</v>
      </c>
      <c r="F16" s="51" t="s">
        <v>123</v>
      </c>
      <c r="G16" s="51" t="s">
        <v>123</v>
      </c>
      <c r="H16" s="51" t="s">
        <v>123</v>
      </c>
      <c r="I16" s="54" t="s">
        <v>125</v>
      </c>
      <c r="J16" s="54" t="s">
        <v>125</v>
      </c>
      <c r="K16" s="54" t="s">
        <v>125</v>
      </c>
      <c r="L16" s="79" t="s">
        <v>320</v>
      </c>
      <c r="M16" s="87" t="s">
        <v>413</v>
      </c>
      <c r="N16" s="81">
        <v>2</v>
      </c>
      <c r="O16" s="55">
        <v>1</v>
      </c>
      <c r="P16" s="55">
        <v>3</v>
      </c>
      <c r="Q16" s="55">
        <v>1</v>
      </c>
      <c r="R16" s="55">
        <v>1</v>
      </c>
      <c r="S16" s="55">
        <f t="shared" si="4"/>
        <v>1.7</v>
      </c>
      <c r="T16" s="55">
        <v>3</v>
      </c>
      <c r="U16" s="55">
        <v>5</v>
      </c>
      <c r="V16" s="55">
        <f t="shared" si="5"/>
        <v>4.2</v>
      </c>
      <c r="W16" s="56">
        <f t="shared" si="6"/>
        <v>7.14</v>
      </c>
      <c r="X16" s="60" t="str">
        <f t="shared" si="0"/>
        <v>M</v>
      </c>
      <c r="Y16" s="57" t="s">
        <v>331</v>
      </c>
      <c r="Z16" s="58" t="s">
        <v>165</v>
      </c>
      <c r="AA16" s="55">
        <v>7</v>
      </c>
      <c r="AB16" s="55">
        <v>0</v>
      </c>
      <c r="AC16" s="55">
        <f t="shared" si="1"/>
        <v>7</v>
      </c>
      <c r="AD16" s="59">
        <f t="shared" si="2"/>
        <v>0.13999999999999968</v>
      </c>
      <c r="AE16" s="60" t="str">
        <f t="shared" si="3"/>
        <v>R</v>
      </c>
      <c r="AF16" s="61" t="s">
        <v>165</v>
      </c>
      <c r="AG16" s="61" t="s">
        <v>165</v>
      </c>
      <c r="AH16" s="61" t="s">
        <v>165</v>
      </c>
      <c r="AI16" s="61" t="s">
        <v>165</v>
      </c>
      <c r="AJ16" s="61" t="s">
        <v>165</v>
      </c>
      <c r="AK16" s="61" t="s">
        <v>165</v>
      </c>
      <c r="AL16" s="61" t="s">
        <v>165</v>
      </c>
      <c r="AM16" s="61" t="s">
        <v>165</v>
      </c>
      <c r="AN16" s="61" t="s">
        <v>165</v>
      </c>
      <c r="AO16" s="61" t="s">
        <v>165</v>
      </c>
      <c r="AP16" s="61" t="s">
        <v>165</v>
      </c>
      <c r="AQ16" s="61" t="s">
        <v>165</v>
      </c>
      <c r="AR16" s="61" t="s">
        <v>165</v>
      </c>
      <c r="AS16" s="61" t="s">
        <v>273</v>
      </c>
      <c r="AT16" s="61" t="s">
        <v>162</v>
      </c>
      <c r="AU16" s="61" t="s">
        <v>268</v>
      </c>
    </row>
    <row r="17" spans="1:47" ht="177" customHeight="1" x14ac:dyDescent="0.3">
      <c r="A17" s="49">
        <v>14</v>
      </c>
      <c r="B17" s="50" t="s">
        <v>20</v>
      </c>
      <c r="C17" s="51" t="s">
        <v>21</v>
      </c>
      <c r="D17" s="52" t="s">
        <v>218</v>
      </c>
      <c r="E17" s="52" t="s">
        <v>124</v>
      </c>
      <c r="F17" s="51" t="s">
        <v>123</v>
      </c>
      <c r="G17" s="51" t="s">
        <v>123</v>
      </c>
      <c r="H17" s="51" t="s">
        <v>123</v>
      </c>
      <c r="I17" s="54" t="s">
        <v>125</v>
      </c>
      <c r="J17" s="54" t="s">
        <v>125</v>
      </c>
      <c r="K17" s="54" t="s">
        <v>125</v>
      </c>
      <c r="L17" s="79" t="s">
        <v>466</v>
      </c>
      <c r="M17" s="87" t="s">
        <v>414</v>
      </c>
      <c r="N17" s="81">
        <v>3</v>
      </c>
      <c r="O17" s="55">
        <v>5</v>
      </c>
      <c r="P17" s="55">
        <v>3</v>
      </c>
      <c r="Q17" s="55">
        <v>1</v>
      </c>
      <c r="R17" s="55">
        <v>1</v>
      </c>
      <c r="S17" s="55">
        <f t="shared" si="4"/>
        <v>2.7000000000000006</v>
      </c>
      <c r="T17" s="55">
        <v>3</v>
      </c>
      <c r="U17" s="55">
        <v>5</v>
      </c>
      <c r="V17" s="55">
        <f t="shared" si="5"/>
        <v>4.2</v>
      </c>
      <c r="W17" s="56">
        <f t="shared" si="6"/>
        <v>11.340000000000003</v>
      </c>
      <c r="X17" s="60" t="str">
        <f t="shared" si="0"/>
        <v>M</v>
      </c>
      <c r="Y17" s="57" t="s">
        <v>332</v>
      </c>
      <c r="Z17" s="58" t="s">
        <v>165</v>
      </c>
      <c r="AA17" s="55">
        <v>10</v>
      </c>
      <c r="AB17" s="55">
        <v>0</v>
      </c>
      <c r="AC17" s="55">
        <f t="shared" si="1"/>
        <v>10</v>
      </c>
      <c r="AD17" s="59">
        <f t="shared" si="2"/>
        <v>1.3400000000000034</v>
      </c>
      <c r="AE17" s="60" t="str">
        <f t="shared" si="3"/>
        <v>R</v>
      </c>
      <c r="AF17" s="61" t="s">
        <v>165</v>
      </c>
      <c r="AG17" s="61" t="s">
        <v>165</v>
      </c>
      <c r="AH17" s="61" t="s">
        <v>165</v>
      </c>
      <c r="AI17" s="61" t="s">
        <v>165</v>
      </c>
      <c r="AJ17" s="61" t="s">
        <v>165</v>
      </c>
      <c r="AK17" s="61" t="s">
        <v>165</v>
      </c>
      <c r="AL17" s="61" t="s">
        <v>165</v>
      </c>
      <c r="AM17" s="61" t="s">
        <v>165</v>
      </c>
      <c r="AN17" s="61" t="s">
        <v>165</v>
      </c>
      <c r="AO17" s="61" t="s">
        <v>165</v>
      </c>
      <c r="AP17" s="61" t="s">
        <v>165</v>
      </c>
      <c r="AQ17" s="61" t="s">
        <v>165</v>
      </c>
      <c r="AR17" s="61" t="s">
        <v>165</v>
      </c>
      <c r="AS17" s="61"/>
      <c r="AT17" s="61"/>
      <c r="AU17" s="61"/>
    </row>
    <row r="18" spans="1:47" ht="178.8" customHeight="1" x14ac:dyDescent="0.3">
      <c r="A18" s="49">
        <v>15</v>
      </c>
      <c r="B18" s="50" t="s">
        <v>20</v>
      </c>
      <c r="C18" s="51" t="s">
        <v>312</v>
      </c>
      <c r="D18" s="52" t="s">
        <v>219</v>
      </c>
      <c r="E18" s="52" t="s">
        <v>124</v>
      </c>
      <c r="F18" s="51" t="s">
        <v>123</v>
      </c>
      <c r="G18" s="51" t="s">
        <v>123</v>
      </c>
      <c r="H18" s="51" t="s">
        <v>123</v>
      </c>
      <c r="I18" s="54" t="s">
        <v>125</v>
      </c>
      <c r="J18" s="54" t="s">
        <v>125</v>
      </c>
      <c r="K18" s="54" t="s">
        <v>125</v>
      </c>
      <c r="L18" s="79" t="s">
        <v>320</v>
      </c>
      <c r="M18" s="87" t="s">
        <v>415</v>
      </c>
      <c r="N18" s="81">
        <v>1</v>
      </c>
      <c r="O18" s="55">
        <v>1</v>
      </c>
      <c r="P18" s="55">
        <v>3</v>
      </c>
      <c r="Q18" s="55">
        <v>1</v>
      </c>
      <c r="R18" s="55">
        <v>1</v>
      </c>
      <c r="S18" s="55">
        <f t="shared" si="4"/>
        <v>1.3</v>
      </c>
      <c r="T18" s="55">
        <v>3</v>
      </c>
      <c r="U18" s="55">
        <v>5</v>
      </c>
      <c r="V18" s="55">
        <f t="shared" si="5"/>
        <v>4.2</v>
      </c>
      <c r="W18" s="56">
        <f t="shared" si="6"/>
        <v>5.4600000000000009</v>
      </c>
      <c r="X18" s="60" t="str">
        <f t="shared" si="0"/>
        <v>M</v>
      </c>
      <c r="Y18" s="57" t="s">
        <v>333</v>
      </c>
      <c r="Z18" s="58" t="s">
        <v>165</v>
      </c>
      <c r="AA18" s="55">
        <v>7</v>
      </c>
      <c r="AB18" s="55">
        <v>0</v>
      </c>
      <c r="AC18" s="55">
        <f t="shared" si="1"/>
        <v>7</v>
      </c>
      <c r="AD18" s="59">
        <f t="shared" si="2"/>
        <v>0.1</v>
      </c>
      <c r="AE18" s="60" t="str">
        <f t="shared" si="3"/>
        <v>R</v>
      </c>
      <c r="AF18" s="61" t="s">
        <v>165</v>
      </c>
      <c r="AG18" s="61" t="s">
        <v>165</v>
      </c>
      <c r="AH18" s="61" t="s">
        <v>165</v>
      </c>
      <c r="AI18" s="61" t="s">
        <v>165</v>
      </c>
      <c r="AJ18" s="61" t="s">
        <v>165</v>
      </c>
      <c r="AK18" s="61" t="s">
        <v>165</v>
      </c>
      <c r="AL18" s="61" t="s">
        <v>165</v>
      </c>
      <c r="AM18" s="61" t="s">
        <v>165</v>
      </c>
      <c r="AN18" s="61" t="s">
        <v>165</v>
      </c>
      <c r="AO18" s="61" t="s">
        <v>165</v>
      </c>
      <c r="AP18" s="61" t="s">
        <v>165</v>
      </c>
      <c r="AQ18" s="61" t="s">
        <v>165</v>
      </c>
      <c r="AR18" s="61" t="s">
        <v>165</v>
      </c>
      <c r="AS18" s="58"/>
      <c r="AT18" s="61"/>
      <c r="AU18" s="61"/>
    </row>
    <row r="19" spans="1:47" ht="180" customHeight="1" x14ac:dyDescent="0.3">
      <c r="A19" s="49">
        <v>16</v>
      </c>
      <c r="B19" s="50" t="s">
        <v>20</v>
      </c>
      <c r="C19" s="51" t="s">
        <v>4</v>
      </c>
      <c r="D19" s="52" t="s">
        <v>220</v>
      </c>
      <c r="E19" s="52" t="s">
        <v>124</v>
      </c>
      <c r="F19" s="51" t="s">
        <v>123</v>
      </c>
      <c r="G19" s="51" t="s">
        <v>123</v>
      </c>
      <c r="H19" s="51" t="s">
        <v>123</v>
      </c>
      <c r="I19" s="54" t="s">
        <v>125</v>
      </c>
      <c r="J19" s="54" t="s">
        <v>125</v>
      </c>
      <c r="K19" s="54" t="s">
        <v>125</v>
      </c>
      <c r="L19" s="79" t="s">
        <v>320</v>
      </c>
      <c r="M19" s="57" t="s">
        <v>416</v>
      </c>
      <c r="N19" s="64">
        <v>1</v>
      </c>
      <c r="O19" s="55">
        <v>1</v>
      </c>
      <c r="P19" s="55">
        <v>3</v>
      </c>
      <c r="Q19" s="55">
        <v>1</v>
      </c>
      <c r="R19" s="55">
        <v>1</v>
      </c>
      <c r="S19" s="55">
        <f t="shared" si="4"/>
        <v>1.3</v>
      </c>
      <c r="T19" s="55">
        <v>3</v>
      </c>
      <c r="U19" s="55">
        <v>5</v>
      </c>
      <c r="V19" s="55">
        <f t="shared" si="5"/>
        <v>4.2</v>
      </c>
      <c r="W19" s="56">
        <f t="shared" si="6"/>
        <v>5.4600000000000009</v>
      </c>
      <c r="X19" s="60" t="str">
        <f t="shared" si="0"/>
        <v>M</v>
      </c>
      <c r="Y19" s="57" t="s">
        <v>334</v>
      </c>
      <c r="Z19" s="58" t="s">
        <v>165</v>
      </c>
      <c r="AA19" s="55">
        <v>7</v>
      </c>
      <c r="AB19" s="55">
        <v>0</v>
      </c>
      <c r="AC19" s="55">
        <f t="shared" si="1"/>
        <v>7</v>
      </c>
      <c r="AD19" s="59">
        <f t="shared" si="2"/>
        <v>0.1</v>
      </c>
      <c r="AE19" s="60" t="str">
        <f t="shared" si="3"/>
        <v>R</v>
      </c>
      <c r="AF19" s="61" t="s">
        <v>165</v>
      </c>
      <c r="AG19" s="61" t="s">
        <v>165</v>
      </c>
      <c r="AH19" s="61" t="s">
        <v>165</v>
      </c>
      <c r="AI19" s="61" t="s">
        <v>165</v>
      </c>
      <c r="AJ19" s="61" t="s">
        <v>165</v>
      </c>
      <c r="AK19" s="61" t="s">
        <v>165</v>
      </c>
      <c r="AL19" s="61" t="s">
        <v>165</v>
      </c>
      <c r="AM19" s="61" t="s">
        <v>165</v>
      </c>
      <c r="AN19" s="61" t="s">
        <v>165</v>
      </c>
      <c r="AO19" s="61" t="s">
        <v>165</v>
      </c>
      <c r="AP19" s="61" t="s">
        <v>165</v>
      </c>
      <c r="AQ19" s="61" t="s">
        <v>165</v>
      </c>
      <c r="AR19" s="61" t="s">
        <v>165</v>
      </c>
      <c r="AS19" s="61"/>
      <c r="AT19" s="61"/>
      <c r="AU19" s="61"/>
    </row>
    <row r="20" spans="1:47" ht="176.55" customHeight="1" x14ac:dyDescent="0.3">
      <c r="A20" s="49">
        <v>17</v>
      </c>
      <c r="B20" s="50" t="s">
        <v>59</v>
      </c>
      <c r="C20" s="51" t="s">
        <v>99</v>
      </c>
      <c r="D20" s="52" t="s">
        <v>220</v>
      </c>
      <c r="E20" s="52" t="s">
        <v>124</v>
      </c>
      <c r="F20" s="51" t="s">
        <v>123</v>
      </c>
      <c r="G20" s="51" t="s">
        <v>123</v>
      </c>
      <c r="H20" s="51" t="s">
        <v>123</v>
      </c>
      <c r="I20" s="53" t="s">
        <v>125</v>
      </c>
      <c r="J20" s="54" t="s">
        <v>125</v>
      </c>
      <c r="K20" s="54" t="s">
        <v>125</v>
      </c>
      <c r="L20" s="79" t="s">
        <v>466</v>
      </c>
      <c r="M20" s="57" t="s">
        <v>417</v>
      </c>
      <c r="N20" s="81">
        <v>1</v>
      </c>
      <c r="O20" s="55">
        <v>1</v>
      </c>
      <c r="P20" s="55">
        <v>3</v>
      </c>
      <c r="Q20" s="55">
        <v>1</v>
      </c>
      <c r="R20" s="55">
        <v>1</v>
      </c>
      <c r="S20" s="55">
        <f t="shared" si="4"/>
        <v>1.3</v>
      </c>
      <c r="T20" s="55">
        <v>3</v>
      </c>
      <c r="U20" s="55">
        <v>5</v>
      </c>
      <c r="V20" s="55">
        <f t="shared" si="5"/>
        <v>4.2</v>
      </c>
      <c r="W20" s="56">
        <f t="shared" si="6"/>
        <v>5.4600000000000009</v>
      </c>
      <c r="X20" s="60" t="str">
        <f t="shared" si="0"/>
        <v>M</v>
      </c>
      <c r="Y20" s="57" t="s">
        <v>333</v>
      </c>
      <c r="Z20" s="58" t="s">
        <v>165</v>
      </c>
      <c r="AA20" s="55">
        <v>7</v>
      </c>
      <c r="AB20" s="55">
        <v>0</v>
      </c>
      <c r="AC20" s="55">
        <f t="shared" si="1"/>
        <v>7</v>
      </c>
      <c r="AD20" s="59">
        <f t="shared" si="2"/>
        <v>0.1</v>
      </c>
      <c r="AE20" s="60" t="str">
        <f t="shared" si="3"/>
        <v>R</v>
      </c>
      <c r="AF20" s="61" t="s">
        <v>165</v>
      </c>
      <c r="AG20" s="61" t="s">
        <v>165</v>
      </c>
      <c r="AH20" s="61" t="s">
        <v>165</v>
      </c>
      <c r="AI20" s="61" t="s">
        <v>165</v>
      </c>
      <c r="AJ20" s="61" t="s">
        <v>165</v>
      </c>
      <c r="AK20" s="61" t="s">
        <v>165</v>
      </c>
      <c r="AL20" s="61" t="s">
        <v>165</v>
      </c>
      <c r="AM20" s="61" t="s">
        <v>165</v>
      </c>
      <c r="AN20" s="61" t="s">
        <v>165</v>
      </c>
      <c r="AO20" s="61" t="s">
        <v>165</v>
      </c>
      <c r="AP20" s="61" t="s">
        <v>165</v>
      </c>
      <c r="AQ20" s="61" t="s">
        <v>165</v>
      </c>
      <c r="AR20" s="61" t="s">
        <v>165</v>
      </c>
      <c r="AS20" s="61" t="s">
        <v>383</v>
      </c>
      <c r="AT20" s="61" t="s">
        <v>162</v>
      </c>
      <c r="AU20" s="61" t="s">
        <v>462</v>
      </c>
    </row>
    <row r="21" spans="1:47" s="80" customFormat="1" ht="221.55" customHeight="1" x14ac:dyDescent="0.2">
      <c r="A21" s="49">
        <v>18</v>
      </c>
      <c r="B21" s="50" t="s">
        <v>98</v>
      </c>
      <c r="C21" s="51" t="s">
        <v>32</v>
      </c>
      <c r="D21" s="52" t="s">
        <v>221</v>
      </c>
      <c r="E21" s="52" t="s">
        <v>131</v>
      </c>
      <c r="F21" s="51" t="s">
        <v>125</v>
      </c>
      <c r="G21" s="51" t="s">
        <v>391</v>
      </c>
      <c r="H21" s="51" t="s">
        <v>123</v>
      </c>
      <c r="I21" s="53" t="s">
        <v>125</v>
      </c>
      <c r="J21" s="54" t="s">
        <v>125</v>
      </c>
      <c r="K21" s="54" t="s">
        <v>125</v>
      </c>
      <c r="L21" s="79" t="s">
        <v>320</v>
      </c>
      <c r="M21" s="79" t="s">
        <v>418</v>
      </c>
      <c r="N21" s="82">
        <v>4</v>
      </c>
      <c r="O21" s="55">
        <v>5</v>
      </c>
      <c r="P21" s="55">
        <v>3</v>
      </c>
      <c r="Q21" s="55">
        <v>1</v>
      </c>
      <c r="R21" s="55">
        <v>5</v>
      </c>
      <c r="S21" s="55">
        <f t="shared" si="4"/>
        <v>3.5</v>
      </c>
      <c r="T21" s="55">
        <v>4</v>
      </c>
      <c r="U21" s="55">
        <v>5</v>
      </c>
      <c r="V21" s="55">
        <f t="shared" si="5"/>
        <v>4.5999999999999996</v>
      </c>
      <c r="W21" s="56">
        <f t="shared" si="6"/>
        <v>16.099999999999998</v>
      </c>
      <c r="X21" s="60" t="str">
        <f t="shared" si="0"/>
        <v>A</v>
      </c>
      <c r="Y21" s="57" t="s">
        <v>335</v>
      </c>
      <c r="Z21" s="58" t="s">
        <v>165</v>
      </c>
      <c r="AA21" s="55">
        <v>10</v>
      </c>
      <c r="AB21" s="55">
        <v>0</v>
      </c>
      <c r="AC21" s="55">
        <f t="shared" si="1"/>
        <v>10</v>
      </c>
      <c r="AD21" s="59">
        <f t="shared" si="2"/>
        <v>6.0999999999999979</v>
      </c>
      <c r="AE21" s="60" t="str">
        <f t="shared" si="3"/>
        <v>M</v>
      </c>
      <c r="AF21" s="61" t="s">
        <v>165</v>
      </c>
      <c r="AG21" s="61" t="s">
        <v>165</v>
      </c>
      <c r="AH21" s="61" t="s">
        <v>165</v>
      </c>
      <c r="AI21" s="61" t="s">
        <v>165</v>
      </c>
      <c r="AJ21" s="61" t="s">
        <v>165</v>
      </c>
      <c r="AK21" s="61" t="s">
        <v>165</v>
      </c>
      <c r="AL21" s="61" t="s">
        <v>165</v>
      </c>
      <c r="AM21" s="61" t="s">
        <v>165</v>
      </c>
      <c r="AN21" s="61" t="s">
        <v>165</v>
      </c>
      <c r="AO21" s="61" t="s">
        <v>165</v>
      </c>
      <c r="AP21" s="61" t="s">
        <v>165</v>
      </c>
      <c r="AQ21" s="61" t="s">
        <v>165</v>
      </c>
      <c r="AR21" s="61" t="s">
        <v>165</v>
      </c>
      <c r="AS21" s="61" t="s">
        <v>274</v>
      </c>
      <c r="AT21" s="61" t="s">
        <v>162</v>
      </c>
      <c r="AU21" s="61" t="s">
        <v>463</v>
      </c>
    </row>
    <row r="22" spans="1:47" s="80" customFormat="1" ht="252.45" customHeight="1" x14ac:dyDescent="0.2">
      <c r="A22" s="49">
        <v>19</v>
      </c>
      <c r="B22" s="50" t="s">
        <v>98</v>
      </c>
      <c r="C22" s="51" t="s">
        <v>5</v>
      </c>
      <c r="D22" s="52" t="s">
        <v>222</v>
      </c>
      <c r="E22" s="52" t="s">
        <v>131</v>
      </c>
      <c r="F22" s="51" t="s">
        <v>125</v>
      </c>
      <c r="G22" s="51" t="s">
        <v>391</v>
      </c>
      <c r="H22" s="51" t="s">
        <v>123</v>
      </c>
      <c r="I22" s="53" t="s">
        <v>125</v>
      </c>
      <c r="J22" s="54" t="s">
        <v>125</v>
      </c>
      <c r="K22" s="54" t="s">
        <v>125</v>
      </c>
      <c r="L22" s="79" t="s">
        <v>320</v>
      </c>
      <c r="M22" s="79" t="s">
        <v>419</v>
      </c>
      <c r="N22" s="82">
        <v>4</v>
      </c>
      <c r="O22" s="55">
        <v>5</v>
      </c>
      <c r="P22" s="55">
        <v>3</v>
      </c>
      <c r="Q22" s="55">
        <v>1</v>
      </c>
      <c r="R22" s="55">
        <v>5</v>
      </c>
      <c r="S22" s="55">
        <f t="shared" si="4"/>
        <v>3.5</v>
      </c>
      <c r="T22" s="55">
        <v>4</v>
      </c>
      <c r="U22" s="55">
        <v>5</v>
      </c>
      <c r="V22" s="55">
        <f t="shared" si="5"/>
        <v>4.5999999999999996</v>
      </c>
      <c r="W22" s="56">
        <f t="shared" si="6"/>
        <v>16.099999999999998</v>
      </c>
      <c r="X22" s="60" t="str">
        <f t="shared" si="0"/>
        <v>A</v>
      </c>
      <c r="Y22" s="57" t="s">
        <v>335</v>
      </c>
      <c r="Z22" s="58" t="s">
        <v>165</v>
      </c>
      <c r="AA22" s="55">
        <v>9</v>
      </c>
      <c r="AB22" s="55">
        <v>0</v>
      </c>
      <c r="AC22" s="55">
        <f t="shared" si="1"/>
        <v>9</v>
      </c>
      <c r="AD22" s="59">
        <f t="shared" si="2"/>
        <v>7.0999999999999979</v>
      </c>
      <c r="AE22" s="60" t="str">
        <f t="shared" si="3"/>
        <v>M</v>
      </c>
      <c r="AF22" s="61" t="s">
        <v>165</v>
      </c>
      <c r="AG22" s="61" t="s">
        <v>165</v>
      </c>
      <c r="AH22" s="61" t="s">
        <v>165</v>
      </c>
      <c r="AI22" s="61" t="s">
        <v>165</v>
      </c>
      <c r="AJ22" s="61" t="s">
        <v>165</v>
      </c>
      <c r="AK22" s="61" t="s">
        <v>165</v>
      </c>
      <c r="AL22" s="61" t="s">
        <v>165</v>
      </c>
      <c r="AM22" s="61" t="s">
        <v>165</v>
      </c>
      <c r="AN22" s="61" t="s">
        <v>165</v>
      </c>
      <c r="AO22" s="61" t="s">
        <v>165</v>
      </c>
      <c r="AP22" s="61" t="s">
        <v>165</v>
      </c>
      <c r="AQ22" s="61" t="s">
        <v>165</v>
      </c>
      <c r="AR22" s="61" t="s">
        <v>165</v>
      </c>
      <c r="AS22" s="61" t="s">
        <v>469</v>
      </c>
      <c r="AT22" s="61" t="s">
        <v>162</v>
      </c>
      <c r="AU22" s="61" t="s">
        <v>463</v>
      </c>
    </row>
    <row r="23" spans="1:47" s="80" customFormat="1" ht="226.2" customHeight="1" x14ac:dyDescent="0.2">
      <c r="A23" s="49">
        <v>20</v>
      </c>
      <c r="B23" s="50" t="s">
        <v>98</v>
      </c>
      <c r="C23" s="51" t="s">
        <v>113</v>
      </c>
      <c r="D23" s="52" t="s">
        <v>223</v>
      </c>
      <c r="E23" s="52" t="s">
        <v>131</v>
      </c>
      <c r="F23" s="51" t="s">
        <v>125</v>
      </c>
      <c r="G23" s="51" t="s">
        <v>391</v>
      </c>
      <c r="H23" s="51" t="s">
        <v>123</v>
      </c>
      <c r="I23" s="53" t="s">
        <v>125</v>
      </c>
      <c r="J23" s="54" t="s">
        <v>125</v>
      </c>
      <c r="K23" s="54" t="s">
        <v>125</v>
      </c>
      <c r="L23" s="79" t="s">
        <v>320</v>
      </c>
      <c r="M23" s="79" t="s">
        <v>420</v>
      </c>
      <c r="N23" s="82">
        <v>4</v>
      </c>
      <c r="O23" s="55">
        <v>5</v>
      </c>
      <c r="P23" s="55">
        <v>3</v>
      </c>
      <c r="Q23" s="55">
        <v>1</v>
      </c>
      <c r="R23" s="55">
        <v>5</v>
      </c>
      <c r="S23" s="55">
        <f t="shared" si="4"/>
        <v>3.5</v>
      </c>
      <c r="T23" s="55">
        <v>4</v>
      </c>
      <c r="U23" s="55">
        <v>5</v>
      </c>
      <c r="V23" s="55">
        <f t="shared" si="5"/>
        <v>4.5999999999999996</v>
      </c>
      <c r="W23" s="56">
        <f t="shared" si="6"/>
        <v>16.099999999999998</v>
      </c>
      <c r="X23" s="60" t="str">
        <f t="shared" si="0"/>
        <v>A</v>
      </c>
      <c r="Y23" s="57" t="s">
        <v>335</v>
      </c>
      <c r="Z23" s="58" t="s">
        <v>165</v>
      </c>
      <c r="AA23" s="55">
        <v>8</v>
      </c>
      <c r="AB23" s="55">
        <v>0</v>
      </c>
      <c r="AC23" s="55">
        <f t="shared" si="1"/>
        <v>8</v>
      </c>
      <c r="AD23" s="59">
        <f t="shared" si="2"/>
        <v>8.0999999999999979</v>
      </c>
      <c r="AE23" s="60" t="str">
        <f t="shared" si="3"/>
        <v>M</v>
      </c>
      <c r="AF23" s="61" t="s">
        <v>165</v>
      </c>
      <c r="AG23" s="61" t="s">
        <v>165</v>
      </c>
      <c r="AH23" s="61" t="s">
        <v>165</v>
      </c>
      <c r="AI23" s="61" t="s">
        <v>165</v>
      </c>
      <c r="AJ23" s="61" t="s">
        <v>165</v>
      </c>
      <c r="AK23" s="61" t="s">
        <v>165</v>
      </c>
      <c r="AL23" s="61" t="s">
        <v>165</v>
      </c>
      <c r="AM23" s="61" t="s">
        <v>165</v>
      </c>
      <c r="AN23" s="61" t="s">
        <v>165</v>
      </c>
      <c r="AO23" s="61" t="s">
        <v>165</v>
      </c>
      <c r="AP23" s="61" t="s">
        <v>165</v>
      </c>
      <c r="AQ23" s="61" t="s">
        <v>165</v>
      </c>
      <c r="AR23" s="61" t="s">
        <v>165</v>
      </c>
      <c r="AS23" s="61"/>
      <c r="AT23" s="61"/>
      <c r="AU23" s="61"/>
    </row>
    <row r="24" spans="1:47" s="80" customFormat="1" ht="219" customHeight="1" x14ac:dyDescent="0.2">
      <c r="A24" s="49">
        <v>21</v>
      </c>
      <c r="B24" s="50" t="s">
        <v>98</v>
      </c>
      <c r="C24" s="51" t="s">
        <v>138</v>
      </c>
      <c r="D24" s="52" t="s">
        <v>222</v>
      </c>
      <c r="E24" s="52" t="s">
        <v>131</v>
      </c>
      <c r="F24" s="51" t="s">
        <v>125</v>
      </c>
      <c r="G24" s="51" t="s">
        <v>391</v>
      </c>
      <c r="H24" s="51" t="s">
        <v>123</v>
      </c>
      <c r="I24" s="53" t="s">
        <v>125</v>
      </c>
      <c r="J24" s="54" t="s">
        <v>125</v>
      </c>
      <c r="K24" s="54" t="s">
        <v>125</v>
      </c>
      <c r="L24" s="79" t="s">
        <v>320</v>
      </c>
      <c r="M24" s="79" t="s">
        <v>420</v>
      </c>
      <c r="N24" s="82">
        <v>4</v>
      </c>
      <c r="O24" s="55">
        <v>5</v>
      </c>
      <c r="P24" s="55">
        <v>3</v>
      </c>
      <c r="Q24" s="55">
        <v>1</v>
      </c>
      <c r="R24" s="55">
        <v>5</v>
      </c>
      <c r="S24" s="55">
        <f t="shared" si="4"/>
        <v>3.5</v>
      </c>
      <c r="T24" s="55">
        <v>4</v>
      </c>
      <c r="U24" s="55">
        <v>5</v>
      </c>
      <c r="V24" s="55">
        <f t="shared" si="5"/>
        <v>4.5999999999999996</v>
      </c>
      <c r="W24" s="56">
        <f t="shared" si="6"/>
        <v>16.099999999999998</v>
      </c>
      <c r="X24" s="60" t="str">
        <f t="shared" si="0"/>
        <v>A</v>
      </c>
      <c r="Y24" s="57" t="s">
        <v>335</v>
      </c>
      <c r="Z24" s="58" t="s">
        <v>165</v>
      </c>
      <c r="AA24" s="55">
        <v>9</v>
      </c>
      <c r="AB24" s="55">
        <v>0</v>
      </c>
      <c r="AC24" s="55">
        <f t="shared" si="1"/>
        <v>9</v>
      </c>
      <c r="AD24" s="59">
        <f t="shared" si="2"/>
        <v>7.0999999999999979</v>
      </c>
      <c r="AE24" s="60" t="str">
        <f t="shared" si="3"/>
        <v>M</v>
      </c>
      <c r="AF24" s="61" t="s">
        <v>165</v>
      </c>
      <c r="AG24" s="61" t="s">
        <v>165</v>
      </c>
      <c r="AH24" s="61" t="s">
        <v>165</v>
      </c>
      <c r="AI24" s="61" t="s">
        <v>165</v>
      </c>
      <c r="AJ24" s="61" t="s">
        <v>165</v>
      </c>
      <c r="AK24" s="61" t="s">
        <v>165</v>
      </c>
      <c r="AL24" s="61" t="s">
        <v>165</v>
      </c>
      <c r="AM24" s="61" t="s">
        <v>165</v>
      </c>
      <c r="AN24" s="61" t="s">
        <v>165</v>
      </c>
      <c r="AO24" s="61" t="s">
        <v>165</v>
      </c>
      <c r="AP24" s="61" t="s">
        <v>165</v>
      </c>
      <c r="AQ24" s="61" t="s">
        <v>165</v>
      </c>
      <c r="AR24" s="61" t="s">
        <v>165</v>
      </c>
      <c r="AS24" s="61"/>
      <c r="AT24" s="61"/>
      <c r="AU24" s="61"/>
    </row>
    <row r="25" spans="1:47" s="80" customFormat="1" ht="229.8" customHeight="1" x14ac:dyDescent="0.2">
      <c r="A25" s="49">
        <v>22</v>
      </c>
      <c r="B25" s="50" t="s">
        <v>98</v>
      </c>
      <c r="C25" s="51" t="s">
        <v>114</v>
      </c>
      <c r="D25" s="52" t="s">
        <v>224</v>
      </c>
      <c r="E25" s="52" t="s">
        <v>131</v>
      </c>
      <c r="F25" s="51" t="s">
        <v>125</v>
      </c>
      <c r="G25" s="51" t="s">
        <v>391</v>
      </c>
      <c r="H25" s="51" t="s">
        <v>123</v>
      </c>
      <c r="I25" s="53" t="s">
        <v>125</v>
      </c>
      <c r="J25" s="54" t="s">
        <v>125</v>
      </c>
      <c r="K25" s="54" t="s">
        <v>125</v>
      </c>
      <c r="L25" s="79" t="s">
        <v>320</v>
      </c>
      <c r="M25" s="79" t="s">
        <v>421</v>
      </c>
      <c r="N25" s="82">
        <v>4</v>
      </c>
      <c r="O25" s="55">
        <v>5</v>
      </c>
      <c r="P25" s="55">
        <v>3</v>
      </c>
      <c r="Q25" s="55">
        <v>1</v>
      </c>
      <c r="R25" s="55">
        <v>5</v>
      </c>
      <c r="S25" s="55">
        <f t="shared" si="4"/>
        <v>3.5</v>
      </c>
      <c r="T25" s="55">
        <v>4</v>
      </c>
      <c r="U25" s="55">
        <v>5</v>
      </c>
      <c r="V25" s="55">
        <f t="shared" si="5"/>
        <v>4.5999999999999996</v>
      </c>
      <c r="W25" s="56">
        <f t="shared" si="6"/>
        <v>16.099999999999998</v>
      </c>
      <c r="X25" s="60" t="str">
        <f t="shared" si="0"/>
        <v>A</v>
      </c>
      <c r="Y25" s="57" t="s">
        <v>336</v>
      </c>
      <c r="Z25" s="58" t="s">
        <v>165</v>
      </c>
      <c r="AA25" s="55">
        <v>9</v>
      </c>
      <c r="AB25" s="55">
        <v>0</v>
      </c>
      <c r="AC25" s="55">
        <f t="shared" si="1"/>
        <v>9</v>
      </c>
      <c r="AD25" s="59">
        <f t="shared" si="2"/>
        <v>7.0999999999999979</v>
      </c>
      <c r="AE25" s="60" t="str">
        <f t="shared" si="3"/>
        <v>M</v>
      </c>
      <c r="AF25" s="61" t="s">
        <v>165</v>
      </c>
      <c r="AG25" s="61" t="s">
        <v>165</v>
      </c>
      <c r="AH25" s="61" t="s">
        <v>165</v>
      </c>
      <c r="AI25" s="61" t="s">
        <v>165</v>
      </c>
      <c r="AJ25" s="61" t="s">
        <v>165</v>
      </c>
      <c r="AK25" s="61" t="s">
        <v>165</v>
      </c>
      <c r="AL25" s="61" t="s">
        <v>165</v>
      </c>
      <c r="AM25" s="61" t="s">
        <v>165</v>
      </c>
      <c r="AN25" s="61" t="s">
        <v>165</v>
      </c>
      <c r="AO25" s="61" t="s">
        <v>165</v>
      </c>
      <c r="AP25" s="61" t="s">
        <v>165</v>
      </c>
      <c r="AQ25" s="61" t="s">
        <v>165</v>
      </c>
      <c r="AR25" s="61" t="s">
        <v>165</v>
      </c>
      <c r="AS25" s="61"/>
      <c r="AT25" s="61"/>
      <c r="AU25" s="61"/>
    </row>
    <row r="26" spans="1:47" ht="261" customHeight="1" x14ac:dyDescent="0.3">
      <c r="A26" s="49">
        <v>23</v>
      </c>
      <c r="B26" s="50" t="s">
        <v>31</v>
      </c>
      <c r="C26" s="51" t="s">
        <v>60</v>
      </c>
      <c r="D26" s="52" t="s">
        <v>225</v>
      </c>
      <c r="E26" s="52" t="s">
        <v>134</v>
      </c>
      <c r="F26" s="51" t="s">
        <v>125</v>
      </c>
      <c r="G26" s="51" t="s">
        <v>391</v>
      </c>
      <c r="H26" s="51" t="s">
        <v>123</v>
      </c>
      <c r="I26" s="53" t="s">
        <v>132</v>
      </c>
      <c r="J26" s="54" t="s">
        <v>125</v>
      </c>
      <c r="K26" s="54" t="s">
        <v>125</v>
      </c>
      <c r="L26" s="79" t="s">
        <v>320</v>
      </c>
      <c r="M26" s="57" t="s">
        <v>422</v>
      </c>
      <c r="N26" s="64">
        <v>3</v>
      </c>
      <c r="O26" s="55">
        <v>3</v>
      </c>
      <c r="P26" s="55">
        <v>3</v>
      </c>
      <c r="Q26" s="55">
        <v>1</v>
      </c>
      <c r="R26" s="55">
        <v>5</v>
      </c>
      <c r="S26" s="55">
        <f t="shared" si="4"/>
        <v>2.8000000000000003</v>
      </c>
      <c r="T26" s="55">
        <v>4</v>
      </c>
      <c r="U26" s="55">
        <v>5</v>
      </c>
      <c r="V26" s="55">
        <f t="shared" si="5"/>
        <v>4.5999999999999996</v>
      </c>
      <c r="W26" s="56">
        <f t="shared" si="6"/>
        <v>12.88</v>
      </c>
      <c r="X26" s="60" t="str">
        <f t="shared" si="0"/>
        <v>M</v>
      </c>
      <c r="Y26" s="57" t="s">
        <v>337</v>
      </c>
      <c r="Z26" s="58" t="s">
        <v>165</v>
      </c>
      <c r="AA26" s="55">
        <v>10</v>
      </c>
      <c r="AB26" s="55">
        <v>0</v>
      </c>
      <c r="AC26" s="55">
        <f t="shared" si="1"/>
        <v>10</v>
      </c>
      <c r="AD26" s="59">
        <f t="shared" si="2"/>
        <v>2.8800000000000008</v>
      </c>
      <c r="AE26" s="60" t="str">
        <f t="shared" si="3"/>
        <v>B</v>
      </c>
      <c r="AF26" s="61" t="s">
        <v>165</v>
      </c>
      <c r="AG26" s="61" t="s">
        <v>165</v>
      </c>
      <c r="AH26" s="61" t="s">
        <v>165</v>
      </c>
      <c r="AI26" s="61" t="s">
        <v>165</v>
      </c>
      <c r="AJ26" s="61" t="s">
        <v>165</v>
      </c>
      <c r="AK26" s="61" t="s">
        <v>165</v>
      </c>
      <c r="AL26" s="61" t="s">
        <v>165</v>
      </c>
      <c r="AM26" s="61" t="s">
        <v>165</v>
      </c>
      <c r="AN26" s="61" t="s">
        <v>165</v>
      </c>
      <c r="AO26" s="61" t="s">
        <v>165</v>
      </c>
      <c r="AP26" s="61" t="s">
        <v>165</v>
      </c>
      <c r="AQ26" s="61" t="s">
        <v>165</v>
      </c>
      <c r="AR26" s="61" t="s">
        <v>165</v>
      </c>
      <c r="AS26" s="61"/>
      <c r="AT26" s="61"/>
      <c r="AU26" s="61"/>
    </row>
    <row r="27" spans="1:47" ht="223.8" customHeight="1" x14ac:dyDescent="0.3">
      <c r="A27" s="49">
        <v>24</v>
      </c>
      <c r="B27" s="50" t="s">
        <v>31</v>
      </c>
      <c r="C27" s="51" t="s">
        <v>62</v>
      </c>
      <c r="D27" s="52" t="s">
        <v>226</v>
      </c>
      <c r="E27" s="52" t="s">
        <v>134</v>
      </c>
      <c r="F27" s="51" t="s">
        <v>125</v>
      </c>
      <c r="G27" s="51" t="s">
        <v>391</v>
      </c>
      <c r="H27" s="51" t="s">
        <v>123</v>
      </c>
      <c r="I27" s="53" t="s">
        <v>132</v>
      </c>
      <c r="J27" s="54" t="s">
        <v>125</v>
      </c>
      <c r="K27" s="54" t="s">
        <v>125</v>
      </c>
      <c r="L27" s="79" t="s">
        <v>320</v>
      </c>
      <c r="M27" s="57" t="s">
        <v>423</v>
      </c>
      <c r="N27" s="64">
        <v>1</v>
      </c>
      <c r="O27" s="55">
        <v>4</v>
      </c>
      <c r="P27" s="55">
        <v>3</v>
      </c>
      <c r="Q27" s="55">
        <v>1</v>
      </c>
      <c r="R27" s="55">
        <v>5</v>
      </c>
      <c r="S27" s="55">
        <f t="shared" si="4"/>
        <v>2.15</v>
      </c>
      <c r="T27" s="55">
        <v>4</v>
      </c>
      <c r="U27" s="55">
        <v>5</v>
      </c>
      <c r="V27" s="55">
        <f t="shared" si="5"/>
        <v>4.5999999999999996</v>
      </c>
      <c r="W27" s="56">
        <f t="shared" si="6"/>
        <v>9.8899999999999988</v>
      </c>
      <c r="X27" s="60" t="str">
        <f t="shared" si="0"/>
        <v>M</v>
      </c>
      <c r="Y27" s="57" t="s">
        <v>338</v>
      </c>
      <c r="Z27" s="58" t="s">
        <v>165</v>
      </c>
      <c r="AA27" s="55">
        <v>8</v>
      </c>
      <c r="AB27" s="55">
        <v>0</v>
      </c>
      <c r="AC27" s="55">
        <f t="shared" si="1"/>
        <v>8</v>
      </c>
      <c r="AD27" s="59">
        <f t="shared" si="2"/>
        <v>1.8899999999999988</v>
      </c>
      <c r="AE27" s="60" t="str">
        <f t="shared" si="3"/>
        <v>R</v>
      </c>
      <c r="AF27" s="61" t="s">
        <v>165</v>
      </c>
      <c r="AG27" s="61" t="s">
        <v>165</v>
      </c>
      <c r="AH27" s="61" t="s">
        <v>165</v>
      </c>
      <c r="AI27" s="61" t="s">
        <v>165</v>
      </c>
      <c r="AJ27" s="61" t="s">
        <v>165</v>
      </c>
      <c r="AK27" s="61" t="s">
        <v>165</v>
      </c>
      <c r="AL27" s="61" t="s">
        <v>165</v>
      </c>
      <c r="AM27" s="61" t="s">
        <v>165</v>
      </c>
      <c r="AN27" s="61" t="s">
        <v>165</v>
      </c>
      <c r="AO27" s="61" t="s">
        <v>165</v>
      </c>
      <c r="AP27" s="61" t="s">
        <v>165</v>
      </c>
      <c r="AQ27" s="61" t="s">
        <v>165</v>
      </c>
      <c r="AR27" s="61" t="s">
        <v>165</v>
      </c>
      <c r="AS27" s="61" t="s">
        <v>384</v>
      </c>
      <c r="AT27" s="61" t="s">
        <v>162</v>
      </c>
      <c r="AU27" s="61" t="s">
        <v>463</v>
      </c>
    </row>
    <row r="28" spans="1:47" ht="238.2" customHeight="1" x14ac:dyDescent="0.3">
      <c r="A28" s="49">
        <v>25</v>
      </c>
      <c r="B28" s="50" t="s">
        <v>31</v>
      </c>
      <c r="C28" s="51" t="s">
        <v>32</v>
      </c>
      <c r="D28" s="52" t="s">
        <v>227</v>
      </c>
      <c r="E28" s="52" t="s">
        <v>134</v>
      </c>
      <c r="F28" s="51" t="s">
        <v>125</v>
      </c>
      <c r="G28" s="51" t="s">
        <v>391</v>
      </c>
      <c r="H28" s="51" t="s">
        <v>123</v>
      </c>
      <c r="I28" s="53" t="s">
        <v>132</v>
      </c>
      <c r="J28" s="54" t="s">
        <v>125</v>
      </c>
      <c r="K28" s="54" t="s">
        <v>125</v>
      </c>
      <c r="L28" s="79" t="s">
        <v>320</v>
      </c>
      <c r="M28" s="57" t="s">
        <v>424</v>
      </c>
      <c r="N28" s="64">
        <v>4</v>
      </c>
      <c r="O28" s="55">
        <v>3</v>
      </c>
      <c r="P28" s="55">
        <v>3</v>
      </c>
      <c r="Q28" s="55">
        <v>1</v>
      </c>
      <c r="R28" s="55">
        <v>5</v>
      </c>
      <c r="S28" s="55">
        <f t="shared" si="4"/>
        <v>3.2</v>
      </c>
      <c r="T28" s="55">
        <v>4</v>
      </c>
      <c r="U28" s="55">
        <v>5</v>
      </c>
      <c r="V28" s="55">
        <f t="shared" si="5"/>
        <v>4.5999999999999996</v>
      </c>
      <c r="W28" s="56">
        <f t="shared" si="6"/>
        <v>14.719999999999999</v>
      </c>
      <c r="X28" s="60" t="str">
        <f t="shared" si="0"/>
        <v>M</v>
      </c>
      <c r="Y28" s="57" t="s">
        <v>339</v>
      </c>
      <c r="Z28" s="58" t="s">
        <v>165</v>
      </c>
      <c r="AA28" s="55">
        <v>10</v>
      </c>
      <c r="AB28" s="55">
        <v>0</v>
      </c>
      <c r="AC28" s="55">
        <f t="shared" si="1"/>
        <v>10</v>
      </c>
      <c r="AD28" s="59">
        <f t="shared" si="2"/>
        <v>4.7199999999999989</v>
      </c>
      <c r="AE28" s="60" t="str">
        <f t="shared" si="3"/>
        <v>B</v>
      </c>
      <c r="AF28" s="61" t="s">
        <v>165</v>
      </c>
      <c r="AG28" s="61" t="s">
        <v>165</v>
      </c>
      <c r="AH28" s="61" t="s">
        <v>165</v>
      </c>
      <c r="AI28" s="61" t="s">
        <v>165</v>
      </c>
      <c r="AJ28" s="61" t="s">
        <v>165</v>
      </c>
      <c r="AK28" s="61" t="s">
        <v>165</v>
      </c>
      <c r="AL28" s="61" t="s">
        <v>165</v>
      </c>
      <c r="AM28" s="61" t="s">
        <v>165</v>
      </c>
      <c r="AN28" s="61" t="s">
        <v>165</v>
      </c>
      <c r="AO28" s="61" t="s">
        <v>165</v>
      </c>
      <c r="AP28" s="61" t="s">
        <v>165</v>
      </c>
      <c r="AQ28" s="61" t="s">
        <v>165</v>
      </c>
      <c r="AR28" s="61" t="s">
        <v>165</v>
      </c>
      <c r="AS28" s="61"/>
      <c r="AT28" s="61"/>
      <c r="AU28" s="61"/>
    </row>
    <row r="29" spans="1:47" ht="252.45" customHeight="1" x14ac:dyDescent="0.3">
      <c r="A29" s="49">
        <v>26</v>
      </c>
      <c r="B29" s="50" t="s">
        <v>31</v>
      </c>
      <c r="C29" s="51" t="s">
        <v>5</v>
      </c>
      <c r="D29" s="52" t="s">
        <v>228</v>
      </c>
      <c r="E29" s="52" t="s">
        <v>134</v>
      </c>
      <c r="F29" s="51" t="s">
        <v>125</v>
      </c>
      <c r="G29" s="51" t="s">
        <v>391</v>
      </c>
      <c r="H29" s="51" t="s">
        <v>123</v>
      </c>
      <c r="I29" s="53" t="s">
        <v>132</v>
      </c>
      <c r="J29" s="54" t="s">
        <v>125</v>
      </c>
      <c r="K29" s="54" t="s">
        <v>125</v>
      </c>
      <c r="L29" s="79" t="s">
        <v>320</v>
      </c>
      <c r="M29" s="57" t="s">
        <v>425</v>
      </c>
      <c r="N29" s="64">
        <v>4</v>
      </c>
      <c r="O29" s="55">
        <v>5</v>
      </c>
      <c r="P29" s="55">
        <v>3</v>
      </c>
      <c r="Q29" s="55">
        <v>1</v>
      </c>
      <c r="R29" s="55">
        <v>5</v>
      </c>
      <c r="S29" s="55">
        <f t="shared" si="4"/>
        <v>3.5</v>
      </c>
      <c r="T29" s="55">
        <v>4</v>
      </c>
      <c r="U29" s="55">
        <v>5</v>
      </c>
      <c r="V29" s="55">
        <f t="shared" si="5"/>
        <v>4.5999999999999996</v>
      </c>
      <c r="W29" s="56">
        <f t="shared" si="6"/>
        <v>16.099999999999998</v>
      </c>
      <c r="X29" s="60" t="str">
        <f t="shared" si="0"/>
        <v>A</v>
      </c>
      <c r="Y29" s="57" t="s">
        <v>339</v>
      </c>
      <c r="Z29" s="58" t="s">
        <v>165</v>
      </c>
      <c r="AA29" s="55">
        <v>8</v>
      </c>
      <c r="AB29" s="55">
        <v>0</v>
      </c>
      <c r="AC29" s="55">
        <f t="shared" si="1"/>
        <v>8</v>
      </c>
      <c r="AD29" s="59">
        <f t="shared" si="2"/>
        <v>8.0999999999999979</v>
      </c>
      <c r="AE29" s="60" t="str">
        <f t="shared" si="3"/>
        <v>M</v>
      </c>
      <c r="AF29" s="61" t="s">
        <v>165</v>
      </c>
      <c r="AG29" s="61" t="s">
        <v>165</v>
      </c>
      <c r="AH29" s="61" t="s">
        <v>165</v>
      </c>
      <c r="AI29" s="61" t="s">
        <v>165</v>
      </c>
      <c r="AJ29" s="61" t="s">
        <v>181</v>
      </c>
      <c r="AK29" s="61" t="s">
        <v>229</v>
      </c>
      <c r="AL29" s="61" t="s">
        <v>179</v>
      </c>
      <c r="AM29" s="61" t="s">
        <v>230</v>
      </c>
      <c r="AN29" s="61" t="s">
        <v>457</v>
      </c>
      <c r="AO29" s="61" t="s">
        <v>213</v>
      </c>
      <c r="AP29" s="61" t="s">
        <v>458</v>
      </c>
      <c r="AQ29" s="61" t="s">
        <v>459</v>
      </c>
      <c r="AR29" s="61" t="s">
        <v>165</v>
      </c>
      <c r="AS29" s="61" t="s">
        <v>385</v>
      </c>
      <c r="AT29" s="61" t="s">
        <v>162</v>
      </c>
      <c r="AU29" s="61" t="s">
        <v>463</v>
      </c>
    </row>
    <row r="30" spans="1:47" ht="229.8" customHeight="1" x14ac:dyDescent="0.3">
      <c r="A30" s="49">
        <v>27</v>
      </c>
      <c r="B30" s="50" t="s">
        <v>31</v>
      </c>
      <c r="C30" s="51" t="s">
        <v>84</v>
      </c>
      <c r="D30" s="52" t="s">
        <v>231</v>
      </c>
      <c r="E30" s="52" t="s">
        <v>134</v>
      </c>
      <c r="F30" s="51" t="s">
        <v>125</v>
      </c>
      <c r="G30" s="51" t="s">
        <v>391</v>
      </c>
      <c r="H30" s="51" t="s">
        <v>123</v>
      </c>
      <c r="I30" s="53" t="s">
        <v>132</v>
      </c>
      <c r="J30" s="54" t="s">
        <v>125</v>
      </c>
      <c r="K30" s="54" t="s">
        <v>125</v>
      </c>
      <c r="L30" s="79" t="s">
        <v>320</v>
      </c>
      <c r="M30" s="57" t="s">
        <v>426</v>
      </c>
      <c r="N30" s="53">
        <v>2</v>
      </c>
      <c r="O30" s="53">
        <v>3</v>
      </c>
      <c r="P30" s="55">
        <v>3</v>
      </c>
      <c r="Q30" s="55">
        <v>1</v>
      </c>
      <c r="R30" s="55">
        <v>5</v>
      </c>
      <c r="S30" s="55">
        <f t="shared" si="4"/>
        <v>2.4000000000000004</v>
      </c>
      <c r="T30" s="55">
        <v>4</v>
      </c>
      <c r="U30" s="55">
        <v>5</v>
      </c>
      <c r="V30" s="55">
        <f t="shared" si="5"/>
        <v>4.5999999999999996</v>
      </c>
      <c r="W30" s="56">
        <f t="shared" si="6"/>
        <v>11.040000000000001</v>
      </c>
      <c r="X30" s="60" t="str">
        <f t="shared" si="0"/>
        <v>M</v>
      </c>
      <c r="Y30" s="57" t="s">
        <v>340</v>
      </c>
      <c r="Z30" s="58" t="s">
        <v>165</v>
      </c>
      <c r="AA30" s="53">
        <v>9</v>
      </c>
      <c r="AB30" s="55">
        <v>0</v>
      </c>
      <c r="AC30" s="55">
        <f t="shared" si="1"/>
        <v>9</v>
      </c>
      <c r="AD30" s="59">
        <f t="shared" si="2"/>
        <v>2.0400000000000009</v>
      </c>
      <c r="AE30" s="60" t="str">
        <f t="shared" si="3"/>
        <v>B</v>
      </c>
      <c r="AF30" s="61" t="s">
        <v>165</v>
      </c>
      <c r="AG30" s="61" t="s">
        <v>165</v>
      </c>
      <c r="AH30" s="61" t="s">
        <v>165</v>
      </c>
      <c r="AI30" s="61" t="s">
        <v>165</v>
      </c>
      <c r="AJ30" s="61" t="s">
        <v>165</v>
      </c>
      <c r="AK30" s="61" t="s">
        <v>165</v>
      </c>
      <c r="AL30" s="61" t="s">
        <v>165</v>
      </c>
      <c r="AM30" s="61" t="s">
        <v>165</v>
      </c>
      <c r="AN30" s="61" t="s">
        <v>165</v>
      </c>
      <c r="AO30" s="61" t="s">
        <v>165</v>
      </c>
      <c r="AP30" s="61" t="s">
        <v>165</v>
      </c>
      <c r="AQ30" s="61" t="s">
        <v>165</v>
      </c>
      <c r="AR30" s="61" t="s">
        <v>165</v>
      </c>
      <c r="AS30" s="61" t="s">
        <v>470</v>
      </c>
      <c r="AT30" s="61" t="s">
        <v>162</v>
      </c>
      <c r="AU30" s="61" t="s">
        <v>463</v>
      </c>
    </row>
    <row r="31" spans="1:47" ht="226.2" customHeight="1" x14ac:dyDescent="0.3">
      <c r="A31" s="49">
        <v>28</v>
      </c>
      <c r="B31" s="50" t="s">
        <v>31</v>
      </c>
      <c r="C31" s="51" t="s">
        <v>7</v>
      </c>
      <c r="D31" s="52" t="s">
        <v>232</v>
      </c>
      <c r="E31" s="52" t="s">
        <v>134</v>
      </c>
      <c r="F31" s="51" t="s">
        <v>125</v>
      </c>
      <c r="G31" s="51" t="s">
        <v>391</v>
      </c>
      <c r="H31" s="51" t="s">
        <v>123</v>
      </c>
      <c r="I31" s="53" t="s">
        <v>132</v>
      </c>
      <c r="J31" s="54" t="s">
        <v>125</v>
      </c>
      <c r="K31" s="54" t="s">
        <v>125</v>
      </c>
      <c r="L31" s="79" t="s">
        <v>320</v>
      </c>
      <c r="M31" s="57" t="s">
        <v>427</v>
      </c>
      <c r="N31" s="64">
        <v>4</v>
      </c>
      <c r="O31" s="55">
        <v>3</v>
      </c>
      <c r="P31" s="55">
        <v>3</v>
      </c>
      <c r="Q31" s="55">
        <v>1</v>
      </c>
      <c r="R31" s="55">
        <v>5</v>
      </c>
      <c r="S31" s="55">
        <f t="shared" si="4"/>
        <v>3.2</v>
      </c>
      <c r="T31" s="55">
        <v>4</v>
      </c>
      <c r="U31" s="55">
        <v>5</v>
      </c>
      <c r="V31" s="55">
        <f t="shared" si="5"/>
        <v>4.5999999999999996</v>
      </c>
      <c r="W31" s="56">
        <f t="shared" si="6"/>
        <v>14.719999999999999</v>
      </c>
      <c r="X31" s="60" t="str">
        <f t="shared" si="0"/>
        <v>M</v>
      </c>
      <c r="Y31" s="57" t="s">
        <v>341</v>
      </c>
      <c r="Z31" s="58" t="s">
        <v>165</v>
      </c>
      <c r="AA31" s="55">
        <v>10</v>
      </c>
      <c r="AB31" s="55">
        <v>0</v>
      </c>
      <c r="AC31" s="55">
        <f t="shared" si="1"/>
        <v>10</v>
      </c>
      <c r="AD31" s="59">
        <f t="shared" si="2"/>
        <v>4.7199999999999989</v>
      </c>
      <c r="AE31" s="60" t="str">
        <f t="shared" si="3"/>
        <v>B</v>
      </c>
      <c r="AF31" s="61" t="s">
        <v>165</v>
      </c>
      <c r="AG31" s="61" t="s">
        <v>165</v>
      </c>
      <c r="AH31" s="61" t="s">
        <v>165</v>
      </c>
      <c r="AI31" s="61" t="s">
        <v>165</v>
      </c>
      <c r="AJ31" s="61" t="s">
        <v>165</v>
      </c>
      <c r="AK31" s="61" t="s">
        <v>165</v>
      </c>
      <c r="AL31" s="61" t="s">
        <v>165</v>
      </c>
      <c r="AM31" s="61" t="s">
        <v>165</v>
      </c>
      <c r="AN31" s="61" t="s">
        <v>165</v>
      </c>
      <c r="AO31" s="61" t="s">
        <v>165</v>
      </c>
      <c r="AP31" s="61" t="s">
        <v>165</v>
      </c>
      <c r="AQ31" s="61" t="s">
        <v>165</v>
      </c>
      <c r="AR31" s="61" t="s">
        <v>165</v>
      </c>
      <c r="AS31" s="61"/>
      <c r="AT31" s="61"/>
      <c r="AU31" s="61"/>
    </row>
    <row r="32" spans="1:47" ht="236.55" customHeight="1" x14ac:dyDescent="0.3">
      <c r="A32" s="49">
        <v>29</v>
      </c>
      <c r="B32" s="50" t="s">
        <v>31</v>
      </c>
      <c r="C32" s="51" t="s">
        <v>12</v>
      </c>
      <c r="D32" s="52" t="s">
        <v>232</v>
      </c>
      <c r="E32" s="52" t="s">
        <v>134</v>
      </c>
      <c r="F32" s="51" t="s">
        <v>125</v>
      </c>
      <c r="G32" s="51" t="s">
        <v>391</v>
      </c>
      <c r="H32" s="51" t="s">
        <v>123</v>
      </c>
      <c r="I32" s="53" t="s">
        <v>132</v>
      </c>
      <c r="J32" s="54" t="s">
        <v>125</v>
      </c>
      <c r="K32" s="54" t="s">
        <v>125</v>
      </c>
      <c r="L32" s="79" t="s">
        <v>320</v>
      </c>
      <c r="M32" s="57" t="s">
        <v>428</v>
      </c>
      <c r="N32" s="64">
        <v>4</v>
      </c>
      <c r="O32" s="55">
        <v>5</v>
      </c>
      <c r="P32" s="55">
        <v>3</v>
      </c>
      <c r="Q32" s="55">
        <v>1</v>
      </c>
      <c r="R32" s="55">
        <v>5</v>
      </c>
      <c r="S32" s="55">
        <f t="shared" si="4"/>
        <v>3.5</v>
      </c>
      <c r="T32" s="55">
        <v>4</v>
      </c>
      <c r="U32" s="55">
        <v>5</v>
      </c>
      <c r="V32" s="55">
        <f t="shared" si="5"/>
        <v>4.5999999999999996</v>
      </c>
      <c r="W32" s="56">
        <f t="shared" si="6"/>
        <v>16.099999999999998</v>
      </c>
      <c r="X32" s="60" t="str">
        <f t="shared" si="0"/>
        <v>A</v>
      </c>
      <c r="Y32" s="57" t="s">
        <v>342</v>
      </c>
      <c r="Z32" s="58" t="s">
        <v>165</v>
      </c>
      <c r="AA32" s="55">
        <v>10</v>
      </c>
      <c r="AB32" s="55">
        <v>0</v>
      </c>
      <c r="AC32" s="55">
        <f t="shared" si="1"/>
        <v>10</v>
      </c>
      <c r="AD32" s="59">
        <f t="shared" si="2"/>
        <v>6.0999999999999979</v>
      </c>
      <c r="AE32" s="60" t="str">
        <f t="shared" si="3"/>
        <v>M</v>
      </c>
      <c r="AF32" s="61" t="s">
        <v>165</v>
      </c>
      <c r="AG32" s="61" t="s">
        <v>165</v>
      </c>
      <c r="AH32" s="61" t="s">
        <v>165</v>
      </c>
      <c r="AI32" s="61" t="s">
        <v>165</v>
      </c>
      <c r="AJ32" s="61" t="s">
        <v>165</v>
      </c>
      <c r="AK32" s="61" t="s">
        <v>165</v>
      </c>
      <c r="AL32" s="61" t="s">
        <v>165</v>
      </c>
      <c r="AM32" s="61" t="s">
        <v>165</v>
      </c>
      <c r="AN32" s="61" t="s">
        <v>165</v>
      </c>
      <c r="AO32" s="61" t="s">
        <v>165</v>
      </c>
      <c r="AP32" s="61" t="s">
        <v>165</v>
      </c>
      <c r="AQ32" s="61" t="s">
        <v>165</v>
      </c>
      <c r="AR32" s="61" t="s">
        <v>165</v>
      </c>
      <c r="AS32" s="61" t="s">
        <v>471</v>
      </c>
      <c r="AT32" s="61" t="s">
        <v>162</v>
      </c>
      <c r="AU32" s="61" t="s">
        <v>463</v>
      </c>
    </row>
    <row r="33" spans="1:47" ht="243.45" customHeight="1" x14ac:dyDescent="0.3">
      <c r="A33" s="49">
        <v>30</v>
      </c>
      <c r="B33" s="50" t="s">
        <v>31</v>
      </c>
      <c r="C33" s="51" t="s">
        <v>118</v>
      </c>
      <c r="D33" s="52" t="s">
        <v>212</v>
      </c>
      <c r="E33" s="52" t="s">
        <v>134</v>
      </c>
      <c r="F33" s="51" t="s">
        <v>125</v>
      </c>
      <c r="G33" s="51" t="s">
        <v>391</v>
      </c>
      <c r="H33" s="51" t="s">
        <v>123</v>
      </c>
      <c r="I33" s="53" t="s">
        <v>132</v>
      </c>
      <c r="J33" s="54" t="s">
        <v>125</v>
      </c>
      <c r="K33" s="54" t="s">
        <v>125</v>
      </c>
      <c r="L33" s="79" t="s">
        <v>320</v>
      </c>
      <c r="M33" s="57" t="s">
        <v>429</v>
      </c>
      <c r="N33" s="64">
        <v>2</v>
      </c>
      <c r="O33" s="55">
        <v>5</v>
      </c>
      <c r="P33" s="55">
        <v>3</v>
      </c>
      <c r="Q33" s="55">
        <v>1</v>
      </c>
      <c r="R33" s="55">
        <v>5</v>
      </c>
      <c r="S33" s="55">
        <f t="shared" si="4"/>
        <v>2.7</v>
      </c>
      <c r="T33" s="55">
        <v>4</v>
      </c>
      <c r="U33" s="55">
        <v>5</v>
      </c>
      <c r="V33" s="55">
        <f t="shared" si="5"/>
        <v>4.5999999999999996</v>
      </c>
      <c r="W33" s="56">
        <f t="shared" si="6"/>
        <v>12.42</v>
      </c>
      <c r="X33" s="60" t="str">
        <f t="shared" si="0"/>
        <v>M</v>
      </c>
      <c r="Y33" s="57" t="s">
        <v>343</v>
      </c>
      <c r="Z33" s="58" t="s">
        <v>165</v>
      </c>
      <c r="AA33" s="55">
        <v>10</v>
      </c>
      <c r="AB33" s="55">
        <v>0</v>
      </c>
      <c r="AC33" s="55">
        <f t="shared" si="1"/>
        <v>10</v>
      </c>
      <c r="AD33" s="59">
        <f t="shared" si="2"/>
        <v>2.42</v>
      </c>
      <c r="AE33" s="60" t="str">
        <f t="shared" si="3"/>
        <v>B</v>
      </c>
      <c r="AF33" s="61" t="s">
        <v>165</v>
      </c>
      <c r="AG33" s="61" t="s">
        <v>165</v>
      </c>
      <c r="AH33" s="61" t="s">
        <v>165</v>
      </c>
      <c r="AI33" s="61" t="s">
        <v>165</v>
      </c>
      <c r="AJ33" s="61" t="s">
        <v>165</v>
      </c>
      <c r="AK33" s="61" t="s">
        <v>165</v>
      </c>
      <c r="AL33" s="61" t="s">
        <v>165</v>
      </c>
      <c r="AM33" s="61" t="s">
        <v>165</v>
      </c>
      <c r="AN33" s="61" t="s">
        <v>165</v>
      </c>
      <c r="AO33" s="61" t="s">
        <v>165</v>
      </c>
      <c r="AP33" s="61" t="s">
        <v>165</v>
      </c>
      <c r="AQ33" s="61" t="s">
        <v>165</v>
      </c>
      <c r="AR33" s="61" t="s">
        <v>165</v>
      </c>
      <c r="AS33" s="61" t="s">
        <v>386</v>
      </c>
      <c r="AT33" s="61" t="s">
        <v>162</v>
      </c>
      <c r="AU33" s="61" t="s">
        <v>463</v>
      </c>
    </row>
    <row r="34" spans="1:47" ht="317.55" customHeight="1" x14ac:dyDescent="0.3">
      <c r="A34" s="49">
        <v>31</v>
      </c>
      <c r="B34" s="50" t="s">
        <v>31</v>
      </c>
      <c r="C34" s="51" t="s">
        <v>8</v>
      </c>
      <c r="D34" s="52" t="s">
        <v>233</v>
      </c>
      <c r="E34" s="52" t="s">
        <v>134</v>
      </c>
      <c r="F34" s="51" t="s">
        <v>125</v>
      </c>
      <c r="G34" s="51" t="s">
        <v>391</v>
      </c>
      <c r="H34" s="51" t="s">
        <v>123</v>
      </c>
      <c r="I34" s="53" t="s">
        <v>132</v>
      </c>
      <c r="J34" s="54" t="s">
        <v>125</v>
      </c>
      <c r="K34" s="54" t="s">
        <v>125</v>
      </c>
      <c r="L34" s="79" t="s">
        <v>320</v>
      </c>
      <c r="M34" s="52" t="s">
        <v>430</v>
      </c>
      <c r="N34" s="51">
        <v>4</v>
      </c>
      <c r="O34" s="55">
        <v>5</v>
      </c>
      <c r="P34" s="55">
        <v>3</v>
      </c>
      <c r="Q34" s="55">
        <v>1</v>
      </c>
      <c r="R34" s="55">
        <v>5</v>
      </c>
      <c r="S34" s="55">
        <f t="shared" si="4"/>
        <v>3.5</v>
      </c>
      <c r="T34" s="55">
        <v>4</v>
      </c>
      <c r="U34" s="55">
        <v>5</v>
      </c>
      <c r="V34" s="55">
        <f t="shared" si="5"/>
        <v>4.5999999999999996</v>
      </c>
      <c r="W34" s="56">
        <f t="shared" si="6"/>
        <v>16.099999999999998</v>
      </c>
      <c r="X34" s="60" t="str">
        <f t="shared" si="0"/>
        <v>A</v>
      </c>
      <c r="Y34" s="57" t="s">
        <v>344</v>
      </c>
      <c r="Z34" s="58" t="s">
        <v>165</v>
      </c>
      <c r="AA34" s="55">
        <v>9</v>
      </c>
      <c r="AB34" s="55">
        <v>0</v>
      </c>
      <c r="AC34" s="55">
        <f t="shared" si="1"/>
        <v>9</v>
      </c>
      <c r="AD34" s="59">
        <f t="shared" si="2"/>
        <v>7.0999999999999979</v>
      </c>
      <c r="AE34" s="60" t="str">
        <f t="shared" si="3"/>
        <v>M</v>
      </c>
      <c r="AF34" s="61" t="s">
        <v>165</v>
      </c>
      <c r="AG34" s="61" t="s">
        <v>165</v>
      </c>
      <c r="AH34" s="61" t="s">
        <v>165</v>
      </c>
      <c r="AI34" s="61" t="s">
        <v>165</v>
      </c>
      <c r="AJ34" s="61" t="s">
        <v>165</v>
      </c>
      <c r="AK34" s="61" t="s">
        <v>165</v>
      </c>
      <c r="AL34" s="61" t="s">
        <v>165</v>
      </c>
      <c r="AM34" s="61" t="s">
        <v>165</v>
      </c>
      <c r="AN34" s="61" t="s">
        <v>165</v>
      </c>
      <c r="AO34" s="61" t="s">
        <v>165</v>
      </c>
      <c r="AP34" s="61" t="s">
        <v>165</v>
      </c>
      <c r="AQ34" s="61" t="s">
        <v>165</v>
      </c>
      <c r="AR34" s="61" t="s">
        <v>165</v>
      </c>
      <c r="AS34" s="61"/>
      <c r="AT34" s="61"/>
      <c r="AU34" s="61"/>
    </row>
    <row r="35" spans="1:47" ht="279" customHeight="1" x14ac:dyDescent="0.3">
      <c r="A35" s="49">
        <v>32</v>
      </c>
      <c r="B35" s="50" t="s">
        <v>31</v>
      </c>
      <c r="C35" s="51" t="s">
        <v>33</v>
      </c>
      <c r="D35" s="52" t="s">
        <v>233</v>
      </c>
      <c r="E35" s="52" t="s">
        <v>134</v>
      </c>
      <c r="F35" s="51" t="s">
        <v>125</v>
      </c>
      <c r="G35" s="51" t="s">
        <v>391</v>
      </c>
      <c r="H35" s="51" t="s">
        <v>123</v>
      </c>
      <c r="I35" s="53" t="s">
        <v>132</v>
      </c>
      <c r="J35" s="54" t="s">
        <v>125</v>
      </c>
      <c r="K35" s="54" t="s">
        <v>125</v>
      </c>
      <c r="L35" s="79" t="s">
        <v>320</v>
      </c>
      <c r="M35" s="52" t="s">
        <v>430</v>
      </c>
      <c r="N35" s="51">
        <v>3</v>
      </c>
      <c r="O35" s="55">
        <v>5</v>
      </c>
      <c r="P35" s="55">
        <v>3</v>
      </c>
      <c r="Q35" s="55">
        <v>1</v>
      </c>
      <c r="R35" s="55">
        <v>5</v>
      </c>
      <c r="S35" s="55">
        <f t="shared" si="4"/>
        <v>3.1000000000000005</v>
      </c>
      <c r="T35" s="55">
        <v>4</v>
      </c>
      <c r="U35" s="55">
        <v>5</v>
      </c>
      <c r="V35" s="55">
        <f t="shared" si="5"/>
        <v>4.5999999999999996</v>
      </c>
      <c r="W35" s="56">
        <f t="shared" si="6"/>
        <v>14.260000000000002</v>
      </c>
      <c r="X35" s="60" t="str">
        <f t="shared" si="0"/>
        <v>M</v>
      </c>
      <c r="Y35" s="57" t="s">
        <v>344</v>
      </c>
      <c r="Z35" s="58" t="s">
        <v>165</v>
      </c>
      <c r="AA35" s="55">
        <v>10</v>
      </c>
      <c r="AB35" s="55">
        <v>0</v>
      </c>
      <c r="AC35" s="55">
        <f t="shared" si="1"/>
        <v>10</v>
      </c>
      <c r="AD35" s="59">
        <f t="shared" si="2"/>
        <v>4.2600000000000016</v>
      </c>
      <c r="AE35" s="60" t="str">
        <f t="shared" si="3"/>
        <v>B</v>
      </c>
      <c r="AF35" s="61" t="s">
        <v>165</v>
      </c>
      <c r="AG35" s="61" t="s">
        <v>165</v>
      </c>
      <c r="AH35" s="61" t="s">
        <v>165</v>
      </c>
      <c r="AI35" s="61" t="s">
        <v>165</v>
      </c>
      <c r="AJ35" s="61" t="s">
        <v>165</v>
      </c>
      <c r="AK35" s="61" t="s">
        <v>165</v>
      </c>
      <c r="AL35" s="61" t="s">
        <v>165</v>
      </c>
      <c r="AM35" s="61" t="s">
        <v>165</v>
      </c>
      <c r="AN35" s="61" t="s">
        <v>165</v>
      </c>
      <c r="AO35" s="61" t="s">
        <v>165</v>
      </c>
      <c r="AP35" s="61" t="s">
        <v>165</v>
      </c>
      <c r="AQ35" s="61" t="s">
        <v>165</v>
      </c>
      <c r="AR35" s="61" t="s">
        <v>165</v>
      </c>
      <c r="AS35" s="61"/>
      <c r="AT35" s="61"/>
      <c r="AU35" s="61"/>
    </row>
    <row r="36" spans="1:47" ht="297" customHeight="1" x14ac:dyDescent="0.3">
      <c r="A36" s="49">
        <v>33</v>
      </c>
      <c r="B36" s="50" t="s">
        <v>31</v>
      </c>
      <c r="C36" s="51" t="s">
        <v>13</v>
      </c>
      <c r="D36" s="52" t="s">
        <v>234</v>
      </c>
      <c r="E36" s="52" t="s">
        <v>134</v>
      </c>
      <c r="F36" s="51" t="s">
        <v>125</v>
      </c>
      <c r="G36" s="51" t="s">
        <v>391</v>
      </c>
      <c r="H36" s="51" t="s">
        <v>123</v>
      </c>
      <c r="I36" s="53" t="s">
        <v>132</v>
      </c>
      <c r="J36" s="54" t="s">
        <v>125</v>
      </c>
      <c r="K36" s="54" t="s">
        <v>125</v>
      </c>
      <c r="L36" s="79" t="s">
        <v>320</v>
      </c>
      <c r="M36" s="52" t="s">
        <v>431</v>
      </c>
      <c r="N36" s="51">
        <v>4</v>
      </c>
      <c r="O36" s="55">
        <v>3</v>
      </c>
      <c r="P36" s="55">
        <v>3</v>
      </c>
      <c r="Q36" s="55">
        <v>1</v>
      </c>
      <c r="R36" s="55">
        <v>5</v>
      </c>
      <c r="S36" s="55">
        <f t="shared" si="4"/>
        <v>3.2</v>
      </c>
      <c r="T36" s="55">
        <v>4</v>
      </c>
      <c r="U36" s="55">
        <v>5</v>
      </c>
      <c r="V36" s="55">
        <f t="shared" si="5"/>
        <v>4.5999999999999996</v>
      </c>
      <c r="W36" s="56">
        <f t="shared" si="6"/>
        <v>14.719999999999999</v>
      </c>
      <c r="X36" s="60" t="str">
        <f t="shared" si="0"/>
        <v>M</v>
      </c>
      <c r="Y36" s="57" t="s">
        <v>344</v>
      </c>
      <c r="Z36" s="58" t="s">
        <v>165</v>
      </c>
      <c r="AA36" s="55">
        <v>9</v>
      </c>
      <c r="AB36" s="55">
        <v>0</v>
      </c>
      <c r="AC36" s="55">
        <f t="shared" si="1"/>
        <v>9</v>
      </c>
      <c r="AD36" s="59">
        <f t="shared" si="2"/>
        <v>5.7199999999999989</v>
      </c>
      <c r="AE36" s="60" t="str">
        <f t="shared" si="3"/>
        <v>M</v>
      </c>
      <c r="AF36" s="61" t="s">
        <v>165</v>
      </c>
      <c r="AG36" s="61" t="s">
        <v>165</v>
      </c>
      <c r="AH36" s="61" t="s">
        <v>165</v>
      </c>
      <c r="AI36" s="61" t="s">
        <v>165</v>
      </c>
      <c r="AJ36" s="61" t="s">
        <v>165</v>
      </c>
      <c r="AK36" s="61" t="s">
        <v>165</v>
      </c>
      <c r="AL36" s="61" t="s">
        <v>165</v>
      </c>
      <c r="AM36" s="61" t="s">
        <v>165</v>
      </c>
      <c r="AN36" s="61" t="s">
        <v>165</v>
      </c>
      <c r="AO36" s="61" t="s">
        <v>165</v>
      </c>
      <c r="AP36" s="61" t="s">
        <v>165</v>
      </c>
      <c r="AQ36" s="61" t="s">
        <v>165</v>
      </c>
      <c r="AR36" s="61" t="s">
        <v>165</v>
      </c>
      <c r="AS36" s="61" t="s">
        <v>472</v>
      </c>
      <c r="AT36" s="61" t="s">
        <v>162</v>
      </c>
      <c r="AU36" s="61" t="s">
        <v>463</v>
      </c>
    </row>
    <row r="37" spans="1:47" ht="222.45" customHeight="1" x14ac:dyDescent="0.3">
      <c r="A37" s="49">
        <v>34</v>
      </c>
      <c r="B37" s="50" t="s">
        <v>31</v>
      </c>
      <c r="C37" s="51" t="s">
        <v>66</v>
      </c>
      <c r="D37" s="52" t="s">
        <v>235</v>
      </c>
      <c r="E37" s="52" t="s">
        <v>134</v>
      </c>
      <c r="F37" s="51" t="s">
        <v>125</v>
      </c>
      <c r="G37" s="51" t="s">
        <v>391</v>
      </c>
      <c r="H37" s="51" t="s">
        <v>123</v>
      </c>
      <c r="I37" s="53" t="s">
        <v>132</v>
      </c>
      <c r="J37" s="54" t="s">
        <v>125</v>
      </c>
      <c r="K37" s="54" t="s">
        <v>125</v>
      </c>
      <c r="L37" s="79" t="s">
        <v>320</v>
      </c>
      <c r="M37" s="57" t="s">
        <v>432</v>
      </c>
      <c r="N37" s="51">
        <v>1</v>
      </c>
      <c r="O37" s="55">
        <v>5</v>
      </c>
      <c r="P37" s="55">
        <v>3</v>
      </c>
      <c r="Q37" s="55">
        <v>1</v>
      </c>
      <c r="R37" s="55">
        <v>5</v>
      </c>
      <c r="S37" s="55">
        <f t="shared" si="4"/>
        <v>2.2999999999999998</v>
      </c>
      <c r="T37" s="55">
        <v>4</v>
      </c>
      <c r="U37" s="55">
        <v>5</v>
      </c>
      <c r="V37" s="55">
        <f t="shared" si="5"/>
        <v>4.5999999999999996</v>
      </c>
      <c r="W37" s="56">
        <f t="shared" si="6"/>
        <v>10.579999999999998</v>
      </c>
      <c r="X37" s="60" t="str">
        <f t="shared" si="0"/>
        <v>M</v>
      </c>
      <c r="Y37" s="57" t="s">
        <v>345</v>
      </c>
      <c r="Z37" s="58" t="s">
        <v>165</v>
      </c>
      <c r="AA37" s="55">
        <v>9</v>
      </c>
      <c r="AB37" s="55">
        <v>0</v>
      </c>
      <c r="AC37" s="55">
        <f t="shared" si="1"/>
        <v>9</v>
      </c>
      <c r="AD37" s="59">
        <f t="shared" si="2"/>
        <v>1.5799999999999983</v>
      </c>
      <c r="AE37" s="60" t="str">
        <f t="shared" si="3"/>
        <v>R</v>
      </c>
      <c r="AF37" s="61" t="s">
        <v>165</v>
      </c>
      <c r="AG37" s="61" t="s">
        <v>165</v>
      </c>
      <c r="AH37" s="61" t="s">
        <v>165</v>
      </c>
      <c r="AI37" s="61" t="s">
        <v>165</v>
      </c>
      <c r="AJ37" s="61" t="s">
        <v>165</v>
      </c>
      <c r="AK37" s="61" t="s">
        <v>165</v>
      </c>
      <c r="AL37" s="61" t="s">
        <v>165</v>
      </c>
      <c r="AM37" s="61" t="s">
        <v>165</v>
      </c>
      <c r="AN37" s="61" t="s">
        <v>165</v>
      </c>
      <c r="AO37" s="61" t="s">
        <v>165</v>
      </c>
      <c r="AP37" s="61" t="s">
        <v>165</v>
      </c>
      <c r="AQ37" s="61" t="s">
        <v>165</v>
      </c>
      <c r="AR37" s="61" t="s">
        <v>165</v>
      </c>
      <c r="AS37" s="61" t="s">
        <v>387</v>
      </c>
      <c r="AT37" s="61" t="s">
        <v>162</v>
      </c>
      <c r="AU37" s="61" t="s">
        <v>463</v>
      </c>
    </row>
    <row r="38" spans="1:47" ht="220.2" customHeight="1" x14ac:dyDescent="0.3">
      <c r="A38" s="49">
        <v>35</v>
      </c>
      <c r="B38" s="50" t="s">
        <v>31</v>
      </c>
      <c r="C38" s="51" t="s">
        <v>313</v>
      </c>
      <c r="D38" s="52" t="s">
        <v>236</v>
      </c>
      <c r="E38" s="52" t="s">
        <v>134</v>
      </c>
      <c r="F38" s="51" t="s">
        <v>125</v>
      </c>
      <c r="G38" s="51" t="s">
        <v>391</v>
      </c>
      <c r="H38" s="51" t="s">
        <v>123</v>
      </c>
      <c r="I38" s="53" t="s">
        <v>132</v>
      </c>
      <c r="J38" s="54" t="s">
        <v>125</v>
      </c>
      <c r="K38" s="54" t="s">
        <v>125</v>
      </c>
      <c r="L38" s="79" t="s">
        <v>320</v>
      </c>
      <c r="M38" s="52" t="s">
        <v>433</v>
      </c>
      <c r="N38" s="51">
        <v>1</v>
      </c>
      <c r="O38" s="55">
        <v>3</v>
      </c>
      <c r="P38" s="55">
        <v>3</v>
      </c>
      <c r="Q38" s="55">
        <v>1</v>
      </c>
      <c r="R38" s="55">
        <v>5</v>
      </c>
      <c r="S38" s="55">
        <f t="shared" si="4"/>
        <v>1.9999999999999998</v>
      </c>
      <c r="T38" s="55">
        <v>4</v>
      </c>
      <c r="U38" s="55">
        <v>5</v>
      </c>
      <c r="V38" s="55">
        <f t="shared" si="5"/>
        <v>4.5999999999999996</v>
      </c>
      <c r="W38" s="56">
        <f t="shared" si="6"/>
        <v>9.1999999999999975</v>
      </c>
      <c r="X38" s="60" t="str">
        <f t="shared" si="0"/>
        <v>M</v>
      </c>
      <c r="Y38" s="57" t="s">
        <v>346</v>
      </c>
      <c r="Z38" s="58" t="s">
        <v>165</v>
      </c>
      <c r="AA38" s="55">
        <v>9</v>
      </c>
      <c r="AB38" s="55">
        <v>0</v>
      </c>
      <c r="AC38" s="55">
        <f t="shared" si="1"/>
        <v>9</v>
      </c>
      <c r="AD38" s="59">
        <f t="shared" si="2"/>
        <v>0.19999999999999751</v>
      </c>
      <c r="AE38" s="60" t="str">
        <f t="shared" si="3"/>
        <v>R</v>
      </c>
      <c r="AF38" s="61" t="s">
        <v>165</v>
      </c>
      <c r="AG38" s="61" t="s">
        <v>165</v>
      </c>
      <c r="AH38" s="61" t="s">
        <v>165</v>
      </c>
      <c r="AI38" s="61" t="s">
        <v>165</v>
      </c>
      <c r="AJ38" s="61" t="s">
        <v>165</v>
      </c>
      <c r="AK38" s="61" t="s">
        <v>165</v>
      </c>
      <c r="AL38" s="61" t="s">
        <v>165</v>
      </c>
      <c r="AM38" s="61" t="s">
        <v>165</v>
      </c>
      <c r="AN38" s="61" t="s">
        <v>165</v>
      </c>
      <c r="AO38" s="61" t="s">
        <v>165</v>
      </c>
      <c r="AP38" s="61" t="s">
        <v>165</v>
      </c>
      <c r="AQ38" s="61" t="s">
        <v>165</v>
      </c>
      <c r="AR38" s="61" t="s">
        <v>165</v>
      </c>
      <c r="AS38" s="61" t="s">
        <v>473</v>
      </c>
      <c r="AT38" s="61" t="s">
        <v>162</v>
      </c>
      <c r="AU38" s="61" t="s">
        <v>463</v>
      </c>
    </row>
    <row r="39" spans="1:47" ht="229.2" customHeight="1" x14ac:dyDescent="0.3">
      <c r="A39" s="49">
        <v>36</v>
      </c>
      <c r="B39" s="50" t="s">
        <v>31</v>
      </c>
      <c r="C39" s="51" t="s">
        <v>63</v>
      </c>
      <c r="D39" s="52" t="s">
        <v>236</v>
      </c>
      <c r="E39" s="52" t="s">
        <v>134</v>
      </c>
      <c r="F39" s="51" t="s">
        <v>125</v>
      </c>
      <c r="G39" s="51" t="s">
        <v>391</v>
      </c>
      <c r="H39" s="51" t="s">
        <v>123</v>
      </c>
      <c r="I39" s="53" t="s">
        <v>132</v>
      </c>
      <c r="J39" s="54" t="s">
        <v>125</v>
      </c>
      <c r="K39" s="54" t="s">
        <v>125</v>
      </c>
      <c r="L39" s="79" t="s">
        <v>320</v>
      </c>
      <c r="M39" s="52" t="s">
        <v>434</v>
      </c>
      <c r="N39" s="51">
        <v>1</v>
      </c>
      <c r="O39" s="55">
        <v>3</v>
      </c>
      <c r="P39" s="55">
        <v>3</v>
      </c>
      <c r="Q39" s="55">
        <v>1</v>
      </c>
      <c r="R39" s="55">
        <v>5</v>
      </c>
      <c r="S39" s="55">
        <f t="shared" si="4"/>
        <v>1.9999999999999998</v>
      </c>
      <c r="T39" s="55">
        <v>4</v>
      </c>
      <c r="U39" s="55">
        <v>5</v>
      </c>
      <c r="V39" s="55">
        <f t="shared" si="5"/>
        <v>4.5999999999999996</v>
      </c>
      <c r="W39" s="56">
        <f t="shared" si="6"/>
        <v>9.1999999999999975</v>
      </c>
      <c r="X39" s="60" t="str">
        <f t="shared" si="0"/>
        <v>M</v>
      </c>
      <c r="Y39" s="57" t="s">
        <v>342</v>
      </c>
      <c r="Z39" s="58" t="s">
        <v>165</v>
      </c>
      <c r="AA39" s="55">
        <v>9</v>
      </c>
      <c r="AB39" s="55">
        <v>0</v>
      </c>
      <c r="AC39" s="55">
        <f t="shared" si="1"/>
        <v>9</v>
      </c>
      <c r="AD39" s="59">
        <f t="shared" si="2"/>
        <v>0.19999999999999751</v>
      </c>
      <c r="AE39" s="60" t="str">
        <f t="shared" si="3"/>
        <v>R</v>
      </c>
      <c r="AF39" s="61" t="s">
        <v>165</v>
      </c>
      <c r="AG39" s="61" t="s">
        <v>165</v>
      </c>
      <c r="AH39" s="61" t="s">
        <v>165</v>
      </c>
      <c r="AI39" s="61" t="s">
        <v>165</v>
      </c>
      <c r="AJ39" s="61" t="s">
        <v>165</v>
      </c>
      <c r="AK39" s="61" t="s">
        <v>165</v>
      </c>
      <c r="AL39" s="61" t="s">
        <v>165</v>
      </c>
      <c r="AM39" s="61" t="s">
        <v>165</v>
      </c>
      <c r="AN39" s="61" t="s">
        <v>165</v>
      </c>
      <c r="AO39" s="61" t="s">
        <v>165</v>
      </c>
      <c r="AP39" s="61" t="s">
        <v>165</v>
      </c>
      <c r="AQ39" s="61" t="s">
        <v>165</v>
      </c>
      <c r="AR39" s="61" t="s">
        <v>165</v>
      </c>
      <c r="AS39" s="61" t="s">
        <v>474</v>
      </c>
      <c r="AT39" s="61" t="s">
        <v>162</v>
      </c>
      <c r="AU39" s="61" t="s">
        <v>463</v>
      </c>
    </row>
    <row r="40" spans="1:47" ht="226.8" customHeight="1" x14ac:dyDescent="0.3">
      <c r="A40" s="49">
        <v>37</v>
      </c>
      <c r="B40" s="50" t="s">
        <v>31</v>
      </c>
      <c r="C40" s="51" t="s">
        <v>15</v>
      </c>
      <c r="D40" s="52" t="s">
        <v>237</v>
      </c>
      <c r="E40" s="52" t="s">
        <v>134</v>
      </c>
      <c r="F40" s="51" t="s">
        <v>125</v>
      </c>
      <c r="G40" s="51" t="s">
        <v>391</v>
      </c>
      <c r="H40" s="51" t="s">
        <v>123</v>
      </c>
      <c r="I40" s="53" t="s">
        <v>132</v>
      </c>
      <c r="J40" s="54" t="s">
        <v>125</v>
      </c>
      <c r="K40" s="54" t="s">
        <v>125</v>
      </c>
      <c r="L40" s="79" t="s">
        <v>320</v>
      </c>
      <c r="M40" s="57" t="s">
        <v>435</v>
      </c>
      <c r="N40" s="64">
        <v>4</v>
      </c>
      <c r="O40" s="55">
        <v>3</v>
      </c>
      <c r="P40" s="55">
        <v>3</v>
      </c>
      <c r="Q40" s="55">
        <v>1</v>
      </c>
      <c r="R40" s="55">
        <v>5</v>
      </c>
      <c r="S40" s="55">
        <f t="shared" si="4"/>
        <v>3.2</v>
      </c>
      <c r="T40" s="55">
        <v>4</v>
      </c>
      <c r="U40" s="55">
        <v>5</v>
      </c>
      <c r="V40" s="55">
        <f t="shared" si="5"/>
        <v>4.5999999999999996</v>
      </c>
      <c r="W40" s="56">
        <f t="shared" si="6"/>
        <v>14.719999999999999</v>
      </c>
      <c r="X40" s="60" t="str">
        <f t="shared" si="0"/>
        <v>M</v>
      </c>
      <c r="Y40" s="57" t="s">
        <v>347</v>
      </c>
      <c r="Z40" s="58" t="s">
        <v>165</v>
      </c>
      <c r="AA40" s="55">
        <v>10</v>
      </c>
      <c r="AB40" s="55">
        <v>0</v>
      </c>
      <c r="AC40" s="55">
        <f t="shared" si="1"/>
        <v>10</v>
      </c>
      <c r="AD40" s="59">
        <f t="shared" si="2"/>
        <v>4.7199999999999989</v>
      </c>
      <c r="AE40" s="60" t="str">
        <f t="shared" si="3"/>
        <v>B</v>
      </c>
      <c r="AF40" s="61" t="s">
        <v>165</v>
      </c>
      <c r="AG40" s="61" t="s">
        <v>165</v>
      </c>
      <c r="AH40" s="61" t="s">
        <v>165</v>
      </c>
      <c r="AI40" s="61" t="s">
        <v>165</v>
      </c>
      <c r="AJ40" s="61" t="s">
        <v>165</v>
      </c>
      <c r="AK40" s="61" t="s">
        <v>165</v>
      </c>
      <c r="AL40" s="61" t="s">
        <v>165</v>
      </c>
      <c r="AM40" s="61" t="s">
        <v>165</v>
      </c>
      <c r="AN40" s="61" t="s">
        <v>165</v>
      </c>
      <c r="AO40" s="61" t="s">
        <v>165</v>
      </c>
      <c r="AP40" s="61" t="s">
        <v>165</v>
      </c>
      <c r="AQ40" s="61" t="s">
        <v>165</v>
      </c>
      <c r="AR40" s="61" t="s">
        <v>165</v>
      </c>
      <c r="AS40" s="61"/>
      <c r="AT40" s="61"/>
      <c r="AU40" s="61"/>
    </row>
    <row r="41" spans="1:47" ht="225.45" customHeight="1" x14ac:dyDescent="0.3">
      <c r="A41" s="49">
        <v>38</v>
      </c>
      <c r="B41" s="50" t="s">
        <v>31</v>
      </c>
      <c r="C41" s="51" t="s">
        <v>16</v>
      </c>
      <c r="D41" s="52" t="s">
        <v>238</v>
      </c>
      <c r="E41" s="52" t="s">
        <v>134</v>
      </c>
      <c r="F41" s="51" t="s">
        <v>125</v>
      </c>
      <c r="G41" s="51" t="s">
        <v>391</v>
      </c>
      <c r="H41" s="51" t="s">
        <v>123</v>
      </c>
      <c r="I41" s="53" t="s">
        <v>132</v>
      </c>
      <c r="J41" s="54" t="s">
        <v>125</v>
      </c>
      <c r="K41" s="54" t="s">
        <v>125</v>
      </c>
      <c r="L41" s="79" t="s">
        <v>320</v>
      </c>
      <c r="M41" s="57" t="s">
        <v>436</v>
      </c>
      <c r="N41" s="64">
        <v>4</v>
      </c>
      <c r="O41" s="55">
        <v>3</v>
      </c>
      <c r="P41" s="55">
        <v>3</v>
      </c>
      <c r="Q41" s="55">
        <v>1</v>
      </c>
      <c r="R41" s="55">
        <v>5</v>
      </c>
      <c r="S41" s="55">
        <f t="shared" si="4"/>
        <v>3.2</v>
      </c>
      <c r="T41" s="55">
        <v>4</v>
      </c>
      <c r="U41" s="55">
        <v>5</v>
      </c>
      <c r="V41" s="55">
        <f t="shared" si="5"/>
        <v>4.5999999999999996</v>
      </c>
      <c r="W41" s="56">
        <f t="shared" si="6"/>
        <v>14.719999999999999</v>
      </c>
      <c r="X41" s="60" t="str">
        <f t="shared" si="0"/>
        <v>M</v>
      </c>
      <c r="Y41" s="57" t="s">
        <v>347</v>
      </c>
      <c r="Z41" s="58" t="s">
        <v>165</v>
      </c>
      <c r="AA41" s="55">
        <v>10</v>
      </c>
      <c r="AB41" s="55">
        <v>0</v>
      </c>
      <c r="AC41" s="55">
        <f t="shared" si="1"/>
        <v>10</v>
      </c>
      <c r="AD41" s="59">
        <f t="shared" si="2"/>
        <v>4.7199999999999989</v>
      </c>
      <c r="AE41" s="60" t="str">
        <f t="shared" si="3"/>
        <v>B</v>
      </c>
      <c r="AF41" s="61" t="s">
        <v>165</v>
      </c>
      <c r="AG41" s="61" t="s">
        <v>165</v>
      </c>
      <c r="AH41" s="61" t="s">
        <v>165</v>
      </c>
      <c r="AI41" s="61" t="s">
        <v>165</v>
      </c>
      <c r="AJ41" s="61" t="s">
        <v>165</v>
      </c>
      <c r="AK41" s="61" t="s">
        <v>165</v>
      </c>
      <c r="AL41" s="61" t="s">
        <v>165</v>
      </c>
      <c r="AM41" s="61" t="s">
        <v>165</v>
      </c>
      <c r="AN41" s="61" t="s">
        <v>165</v>
      </c>
      <c r="AO41" s="61" t="s">
        <v>165</v>
      </c>
      <c r="AP41" s="61" t="s">
        <v>165</v>
      </c>
      <c r="AQ41" s="61" t="s">
        <v>165</v>
      </c>
      <c r="AR41" s="61" t="s">
        <v>165</v>
      </c>
      <c r="AS41" s="61"/>
      <c r="AT41" s="61"/>
      <c r="AU41" s="61"/>
    </row>
    <row r="42" spans="1:47" ht="237" customHeight="1" x14ac:dyDescent="0.3">
      <c r="A42" s="49">
        <v>39</v>
      </c>
      <c r="B42" s="50" t="s">
        <v>31</v>
      </c>
      <c r="C42" s="51" t="s">
        <v>14</v>
      </c>
      <c r="D42" s="52" t="s">
        <v>238</v>
      </c>
      <c r="E42" s="52" t="s">
        <v>134</v>
      </c>
      <c r="F42" s="51" t="s">
        <v>125</v>
      </c>
      <c r="G42" s="51" t="s">
        <v>391</v>
      </c>
      <c r="H42" s="51" t="s">
        <v>123</v>
      </c>
      <c r="I42" s="53" t="s">
        <v>132</v>
      </c>
      <c r="J42" s="54" t="s">
        <v>125</v>
      </c>
      <c r="K42" s="54" t="s">
        <v>125</v>
      </c>
      <c r="L42" s="79" t="s">
        <v>320</v>
      </c>
      <c r="M42" s="57" t="s">
        <v>437</v>
      </c>
      <c r="N42" s="64">
        <v>4</v>
      </c>
      <c r="O42" s="55">
        <v>3</v>
      </c>
      <c r="P42" s="55">
        <v>3</v>
      </c>
      <c r="Q42" s="55">
        <v>1</v>
      </c>
      <c r="R42" s="55">
        <v>5</v>
      </c>
      <c r="S42" s="55">
        <f t="shared" si="4"/>
        <v>3.2</v>
      </c>
      <c r="T42" s="55">
        <v>4</v>
      </c>
      <c r="U42" s="55">
        <v>5</v>
      </c>
      <c r="V42" s="55">
        <f t="shared" si="5"/>
        <v>4.5999999999999996</v>
      </c>
      <c r="W42" s="56">
        <f t="shared" si="6"/>
        <v>14.719999999999999</v>
      </c>
      <c r="X42" s="60" t="str">
        <f t="shared" si="0"/>
        <v>M</v>
      </c>
      <c r="Y42" s="57" t="s">
        <v>348</v>
      </c>
      <c r="Z42" s="58" t="s">
        <v>165</v>
      </c>
      <c r="AA42" s="55">
        <v>10</v>
      </c>
      <c r="AB42" s="55">
        <v>0</v>
      </c>
      <c r="AC42" s="55">
        <f t="shared" si="1"/>
        <v>10</v>
      </c>
      <c r="AD42" s="59">
        <f t="shared" si="2"/>
        <v>4.7199999999999989</v>
      </c>
      <c r="AE42" s="60" t="str">
        <f t="shared" si="3"/>
        <v>B</v>
      </c>
      <c r="AF42" s="61" t="s">
        <v>165</v>
      </c>
      <c r="AG42" s="61" t="s">
        <v>165</v>
      </c>
      <c r="AH42" s="61" t="s">
        <v>165</v>
      </c>
      <c r="AI42" s="61" t="s">
        <v>165</v>
      </c>
      <c r="AJ42" s="61" t="s">
        <v>165</v>
      </c>
      <c r="AK42" s="61" t="s">
        <v>165</v>
      </c>
      <c r="AL42" s="61" t="s">
        <v>165</v>
      </c>
      <c r="AM42" s="61" t="s">
        <v>165</v>
      </c>
      <c r="AN42" s="61" t="s">
        <v>165</v>
      </c>
      <c r="AO42" s="61" t="s">
        <v>165</v>
      </c>
      <c r="AP42" s="61" t="s">
        <v>165</v>
      </c>
      <c r="AQ42" s="61" t="s">
        <v>165</v>
      </c>
      <c r="AR42" s="61" t="s">
        <v>165</v>
      </c>
      <c r="AS42" s="61"/>
      <c r="AT42" s="61"/>
      <c r="AU42" s="61"/>
    </row>
    <row r="43" spans="1:47" ht="216.45" customHeight="1" x14ac:dyDescent="0.3">
      <c r="A43" s="49">
        <v>40</v>
      </c>
      <c r="B43" s="50" t="s">
        <v>59</v>
      </c>
      <c r="C43" s="51" t="s">
        <v>9</v>
      </c>
      <c r="D43" s="52" t="s">
        <v>239</v>
      </c>
      <c r="E43" s="52" t="s">
        <v>134</v>
      </c>
      <c r="F43" s="51" t="s">
        <v>125</v>
      </c>
      <c r="G43" s="51" t="s">
        <v>391</v>
      </c>
      <c r="H43" s="51" t="s">
        <v>123</v>
      </c>
      <c r="I43" s="53" t="s">
        <v>132</v>
      </c>
      <c r="J43" s="54" t="s">
        <v>125</v>
      </c>
      <c r="K43" s="54" t="s">
        <v>125</v>
      </c>
      <c r="L43" s="79" t="s">
        <v>466</v>
      </c>
      <c r="M43" s="52" t="s">
        <v>438</v>
      </c>
      <c r="N43" s="53">
        <v>4</v>
      </c>
      <c r="O43" s="55">
        <v>3</v>
      </c>
      <c r="P43" s="55">
        <v>3</v>
      </c>
      <c r="Q43" s="55">
        <v>1</v>
      </c>
      <c r="R43" s="55">
        <v>5</v>
      </c>
      <c r="S43" s="55">
        <f t="shared" si="4"/>
        <v>3.2</v>
      </c>
      <c r="T43" s="55">
        <v>4</v>
      </c>
      <c r="U43" s="55">
        <v>5</v>
      </c>
      <c r="V43" s="55">
        <f t="shared" si="5"/>
        <v>4.5999999999999996</v>
      </c>
      <c r="W43" s="56">
        <f t="shared" si="6"/>
        <v>14.719999999999999</v>
      </c>
      <c r="X43" s="60" t="str">
        <f t="shared" si="0"/>
        <v>M</v>
      </c>
      <c r="Y43" s="57" t="s">
        <v>349</v>
      </c>
      <c r="Z43" s="58" t="s">
        <v>165</v>
      </c>
      <c r="AA43" s="55">
        <v>8</v>
      </c>
      <c r="AB43" s="55">
        <v>0</v>
      </c>
      <c r="AC43" s="55">
        <f t="shared" si="1"/>
        <v>8</v>
      </c>
      <c r="AD43" s="59">
        <f t="shared" si="2"/>
        <v>6.7199999999999989</v>
      </c>
      <c r="AE43" s="60" t="str">
        <f t="shared" si="3"/>
        <v>M</v>
      </c>
      <c r="AF43" s="61" t="s">
        <v>165</v>
      </c>
      <c r="AG43" s="61" t="s">
        <v>165</v>
      </c>
      <c r="AH43" s="61" t="s">
        <v>165</v>
      </c>
      <c r="AI43" s="61" t="s">
        <v>165</v>
      </c>
      <c r="AJ43" s="61" t="s">
        <v>240</v>
      </c>
      <c r="AK43" s="61" t="s">
        <v>241</v>
      </c>
      <c r="AL43" s="61" t="s">
        <v>179</v>
      </c>
      <c r="AM43" s="61" t="s">
        <v>242</v>
      </c>
      <c r="AN43" s="61" t="s">
        <v>457</v>
      </c>
      <c r="AO43" s="61" t="s">
        <v>213</v>
      </c>
      <c r="AP43" s="61" t="s">
        <v>460</v>
      </c>
      <c r="AQ43" s="61" t="s">
        <v>459</v>
      </c>
      <c r="AR43" s="61" t="s">
        <v>165</v>
      </c>
      <c r="AS43" s="61" t="s">
        <v>475</v>
      </c>
      <c r="AT43" s="61" t="s">
        <v>162</v>
      </c>
      <c r="AU43" s="61" t="s">
        <v>462</v>
      </c>
    </row>
    <row r="44" spans="1:47" ht="199.2" customHeight="1" x14ac:dyDescent="0.3">
      <c r="A44" s="49">
        <v>41</v>
      </c>
      <c r="B44" s="50" t="s">
        <v>59</v>
      </c>
      <c r="C44" s="51" t="s">
        <v>61</v>
      </c>
      <c r="D44" s="52" t="s">
        <v>220</v>
      </c>
      <c r="E44" s="52" t="s">
        <v>200</v>
      </c>
      <c r="F44" s="51" t="s">
        <v>133</v>
      </c>
      <c r="G44" s="51" t="s">
        <v>391</v>
      </c>
      <c r="H44" s="51" t="s">
        <v>123</v>
      </c>
      <c r="I44" s="53" t="s">
        <v>132</v>
      </c>
      <c r="J44" s="54" t="s">
        <v>125</v>
      </c>
      <c r="K44" s="54" t="s">
        <v>125</v>
      </c>
      <c r="L44" s="79" t="s">
        <v>466</v>
      </c>
      <c r="M44" s="52" t="s">
        <v>439</v>
      </c>
      <c r="N44" s="53">
        <v>2</v>
      </c>
      <c r="O44" s="55">
        <v>3</v>
      </c>
      <c r="P44" s="55">
        <v>3</v>
      </c>
      <c r="Q44" s="55">
        <v>1</v>
      </c>
      <c r="R44" s="55">
        <v>5</v>
      </c>
      <c r="S44" s="55">
        <f t="shared" si="4"/>
        <v>2.4000000000000004</v>
      </c>
      <c r="T44" s="55">
        <v>3</v>
      </c>
      <c r="U44" s="55">
        <v>5</v>
      </c>
      <c r="V44" s="55">
        <f t="shared" si="5"/>
        <v>4.2</v>
      </c>
      <c r="W44" s="56">
        <f t="shared" si="6"/>
        <v>10.080000000000002</v>
      </c>
      <c r="X44" s="60" t="str">
        <f t="shared" si="0"/>
        <v>M</v>
      </c>
      <c r="Y44" s="57" t="s">
        <v>350</v>
      </c>
      <c r="Z44" s="58" t="s">
        <v>165</v>
      </c>
      <c r="AA44" s="55">
        <v>8</v>
      </c>
      <c r="AB44" s="55">
        <v>0</v>
      </c>
      <c r="AC44" s="55">
        <f t="shared" si="1"/>
        <v>8</v>
      </c>
      <c r="AD44" s="59">
        <f t="shared" si="2"/>
        <v>2.0800000000000018</v>
      </c>
      <c r="AE44" s="60" t="str">
        <f t="shared" si="3"/>
        <v>B</v>
      </c>
      <c r="AF44" s="61" t="s">
        <v>165</v>
      </c>
      <c r="AG44" s="61" t="s">
        <v>165</v>
      </c>
      <c r="AH44" s="61" t="s">
        <v>165</v>
      </c>
      <c r="AI44" s="61" t="s">
        <v>165</v>
      </c>
      <c r="AJ44" s="61" t="s">
        <v>165</v>
      </c>
      <c r="AK44" s="61" t="s">
        <v>165</v>
      </c>
      <c r="AL44" s="61" t="s">
        <v>165</v>
      </c>
      <c r="AM44" s="61" t="s">
        <v>165</v>
      </c>
      <c r="AN44" s="61" t="s">
        <v>165</v>
      </c>
      <c r="AO44" s="61" t="s">
        <v>165</v>
      </c>
      <c r="AP44" s="61" t="s">
        <v>165</v>
      </c>
      <c r="AQ44" s="61" t="s">
        <v>165</v>
      </c>
      <c r="AR44" s="61" t="s">
        <v>165</v>
      </c>
      <c r="AS44" s="61" t="s">
        <v>388</v>
      </c>
      <c r="AT44" s="61" t="s">
        <v>162</v>
      </c>
      <c r="AU44" s="61" t="s">
        <v>462</v>
      </c>
    </row>
    <row r="45" spans="1:47" ht="175.2" customHeight="1" x14ac:dyDescent="0.3">
      <c r="A45" s="49">
        <v>42</v>
      </c>
      <c r="B45" s="50" t="s">
        <v>59</v>
      </c>
      <c r="C45" s="51" t="s">
        <v>115</v>
      </c>
      <c r="D45" s="52" t="s">
        <v>239</v>
      </c>
      <c r="E45" s="52" t="s">
        <v>180</v>
      </c>
      <c r="F45" s="51" t="s">
        <v>133</v>
      </c>
      <c r="G45" s="51" t="s">
        <v>391</v>
      </c>
      <c r="H45" s="51" t="s">
        <v>123</v>
      </c>
      <c r="I45" s="53" t="s">
        <v>132</v>
      </c>
      <c r="J45" s="54" t="s">
        <v>125</v>
      </c>
      <c r="K45" s="54" t="s">
        <v>125</v>
      </c>
      <c r="L45" s="79" t="s">
        <v>466</v>
      </c>
      <c r="M45" s="52" t="s">
        <v>439</v>
      </c>
      <c r="N45" s="53">
        <v>2</v>
      </c>
      <c r="O45" s="55">
        <v>3</v>
      </c>
      <c r="P45" s="55">
        <v>3</v>
      </c>
      <c r="Q45" s="55">
        <v>1</v>
      </c>
      <c r="R45" s="55">
        <v>5</v>
      </c>
      <c r="S45" s="55">
        <f t="shared" si="4"/>
        <v>2.4000000000000004</v>
      </c>
      <c r="T45" s="55">
        <v>3</v>
      </c>
      <c r="U45" s="55">
        <v>5</v>
      </c>
      <c r="V45" s="55">
        <f t="shared" si="5"/>
        <v>4.2</v>
      </c>
      <c r="W45" s="56">
        <f t="shared" si="6"/>
        <v>10.080000000000002</v>
      </c>
      <c r="X45" s="60" t="str">
        <f t="shared" si="0"/>
        <v>M</v>
      </c>
      <c r="Y45" s="57" t="s">
        <v>350</v>
      </c>
      <c r="Z45" s="58" t="s">
        <v>165</v>
      </c>
      <c r="AA45" s="55">
        <v>8</v>
      </c>
      <c r="AB45" s="55">
        <v>0</v>
      </c>
      <c r="AC45" s="55">
        <f t="shared" si="1"/>
        <v>8</v>
      </c>
      <c r="AD45" s="59">
        <f t="shared" si="2"/>
        <v>2.0800000000000018</v>
      </c>
      <c r="AE45" s="60" t="str">
        <f t="shared" si="3"/>
        <v>B</v>
      </c>
      <c r="AF45" s="61" t="s">
        <v>165</v>
      </c>
      <c r="AG45" s="61" t="s">
        <v>165</v>
      </c>
      <c r="AH45" s="61" t="s">
        <v>165</v>
      </c>
      <c r="AI45" s="61" t="s">
        <v>165</v>
      </c>
      <c r="AJ45" s="61" t="s">
        <v>165</v>
      </c>
      <c r="AK45" s="61" t="s">
        <v>165</v>
      </c>
      <c r="AL45" s="61" t="s">
        <v>165</v>
      </c>
      <c r="AM45" s="61" t="s">
        <v>165</v>
      </c>
      <c r="AN45" s="61" t="s">
        <v>165</v>
      </c>
      <c r="AO45" s="61" t="s">
        <v>165</v>
      </c>
      <c r="AP45" s="61" t="s">
        <v>165</v>
      </c>
      <c r="AQ45" s="61" t="s">
        <v>165</v>
      </c>
      <c r="AR45" s="61" t="s">
        <v>165</v>
      </c>
      <c r="AS45" s="61"/>
      <c r="AT45" s="52"/>
      <c r="AU45" s="52"/>
    </row>
    <row r="46" spans="1:47" ht="175.2" customHeight="1" x14ac:dyDescent="0.3">
      <c r="A46" s="49">
        <v>43</v>
      </c>
      <c r="B46" s="50" t="s">
        <v>59</v>
      </c>
      <c r="C46" s="51" t="s">
        <v>187</v>
      </c>
      <c r="D46" s="52" t="s">
        <v>243</v>
      </c>
      <c r="E46" s="52" t="s">
        <v>185</v>
      </c>
      <c r="F46" s="51" t="s">
        <v>125</v>
      </c>
      <c r="G46" s="51" t="s">
        <v>392</v>
      </c>
      <c r="H46" s="51" t="s">
        <v>133</v>
      </c>
      <c r="I46" s="53" t="s">
        <v>125</v>
      </c>
      <c r="J46" s="54" t="s">
        <v>125</v>
      </c>
      <c r="K46" s="54" t="s">
        <v>125</v>
      </c>
      <c r="L46" s="79" t="s">
        <v>320</v>
      </c>
      <c r="M46" s="52" t="s">
        <v>440</v>
      </c>
      <c r="N46" s="53">
        <v>4</v>
      </c>
      <c r="O46" s="55">
        <v>1</v>
      </c>
      <c r="P46" s="55">
        <v>3</v>
      </c>
      <c r="Q46" s="55">
        <v>1</v>
      </c>
      <c r="R46" s="55">
        <v>5</v>
      </c>
      <c r="S46" s="55">
        <f t="shared" si="4"/>
        <v>2.9000000000000004</v>
      </c>
      <c r="T46" s="55">
        <v>3</v>
      </c>
      <c r="U46" s="55">
        <v>5</v>
      </c>
      <c r="V46" s="55">
        <f t="shared" si="5"/>
        <v>4.2</v>
      </c>
      <c r="W46" s="56">
        <f t="shared" ref="W46:W72" si="7">S46*V46</f>
        <v>12.180000000000001</v>
      </c>
      <c r="X46" s="60" t="str">
        <f t="shared" si="0"/>
        <v>M</v>
      </c>
      <c r="Y46" s="57" t="s">
        <v>351</v>
      </c>
      <c r="Z46" s="58" t="s">
        <v>165</v>
      </c>
      <c r="AA46" s="55">
        <v>10</v>
      </c>
      <c r="AB46" s="55">
        <v>0</v>
      </c>
      <c r="AC46" s="55">
        <f t="shared" si="1"/>
        <v>10</v>
      </c>
      <c r="AD46" s="59">
        <f t="shared" si="2"/>
        <v>2.1800000000000015</v>
      </c>
      <c r="AE46" s="60" t="str">
        <f t="shared" si="3"/>
        <v>B</v>
      </c>
      <c r="AF46" s="61" t="s">
        <v>165</v>
      </c>
      <c r="AG46" s="61" t="s">
        <v>165</v>
      </c>
      <c r="AH46" s="61" t="s">
        <v>165</v>
      </c>
      <c r="AI46" s="61" t="s">
        <v>165</v>
      </c>
      <c r="AJ46" s="61" t="s">
        <v>165</v>
      </c>
      <c r="AK46" s="61" t="s">
        <v>165</v>
      </c>
      <c r="AL46" s="61" t="s">
        <v>165</v>
      </c>
      <c r="AM46" s="61" t="s">
        <v>165</v>
      </c>
      <c r="AN46" s="61" t="s">
        <v>165</v>
      </c>
      <c r="AO46" s="61" t="s">
        <v>165</v>
      </c>
      <c r="AP46" s="61" t="s">
        <v>165</v>
      </c>
      <c r="AQ46" s="61" t="s">
        <v>165</v>
      </c>
      <c r="AR46" s="61" t="s">
        <v>165</v>
      </c>
      <c r="AS46" s="61"/>
      <c r="AT46" s="61"/>
      <c r="AU46" s="61"/>
    </row>
    <row r="47" spans="1:47" ht="175.2" customHeight="1" x14ac:dyDescent="0.3">
      <c r="A47" s="49">
        <v>44</v>
      </c>
      <c r="B47" s="50" t="s">
        <v>188</v>
      </c>
      <c r="C47" s="51" t="s">
        <v>189</v>
      </c>
      <c r="D47" s="52" t="s">
        <v>244</v>
      </c>
      <c r="E47" s="52" t="s">
        <v>190</v>
      </c>
      <c r="F47" s="51" t="s">
        <v>125</v>
      </c>
      <c r="G47" s="51" t="s">
        <v>392</v>
      </c>
      <c r="H47" s="51" t="s">
        <v>125</v>
      </c>
      <c r="I47" s="53" t="s">
        <v>125</v>
      </c>
      <c r="J47" s="54" t="s">
        <v>125</v>
      </c>
      <c r="K47" s="54" t="s">
        <v>125</v>
      </c>
      <c r="L47" s="79" t="s">
        <v>320</v>
      </c>
      <c r="M47" s="52" t="s">
        <v>441</v>
      </c>
      <c r="N47" s="53">
        <v>5</v>
      </c>
      <c r="O47" s="55">
        <v>1</v>
      </c>
      <c r="P47" s="55">
        <v>3</v>
      </c>
      <c r="Q47" s="55">
        <v>1</v>
      </c>
      <c r="R47" s="55">
        <v>5</v>
      </c>
      <c r="S47" s="55">
        <f t="shared" si="4"/>
        <v>3.3</v>
      </c>
      <c r="T47" s="55">
        <v>3</v>
      </c>
      <c r="U47" s="55">
        <v>5</v>
      </c>
      <c r="V47" s="55">
        <f t="shared" si="5"/>
        <v>4.2</v>
      </c>
      <c r="W47" s="56">
        <f t="shared" si="7"/>
        <v>13.86</v>
      </c>
      <c r="X47" s="60" t="str">
        <f t="shared" si="0"/>
        <v>M</v>
      </c>
      <c r="Y47" s="57" t="s">
        <v>352</v>
      </c>
      <c r="Z47" s="58" t="s">
        <v>165</v>
      </c>
      <c r="AA47" s="55">
        <v>10</v>
      </c>
      <c r="AB47" s="55">
        <v>0</v>
      </c>
      <c r="AC47" s="55">
        <f t="shared" si="1"/>
        <v>10</v>
      </c>
      <c r="AD47" s="59">
        <f t="shared" si="2"/>
        <v>3.8599999999999994</v>
      </c>
      <c r="AE47" s="60" t="str">
        <f t="shared" si="3"/>
        <v>B</v>
      </c>
      <c r="AF47" s="61" t="s">
        <v>165</v>
      </c>
      <c r="AG47" s="61" t="s">
        <v>165</v>
      </c>
      <c r="AH47" s="61" t="s">
        <v>165</v>
      </c>
      <c r="AI47" s="61" t="s">
        <v>165</v>
      </c>
      <c r="AJ47" s="61" t="s">
        <v>165</v>
      </c>
      <c r="AK47" s="61" t="s">
        <v>165</v>
      </c>
      <c r="AL47" s="61" t="s">
        <v>165</v>
      </c>
      <c r="AM47" s="61" t="s">
        <v>165</v>
      </c>
      <c r="AN47" s="61" t="s">
        <v>165</v>
      </c>
      <c r="AO47" s="61" t="s">
        <v>165</v>
      </c>
      <c r="AP47" s="61" t="s">
        <v>165</v>
      </c>
      <c r="AQ47" s="61" t="s">
        <v>165</v>
      </c>
      <c r="AR47" s="61" t="s">
        <v>165</v>
      </c>
      <c r="AS47" s="61"/>
      <c r="AT47" s="61"/>
      <c r="AU47" s="61"/>
    </row>
    <row r="48" spans="1:47" ht="175.2" customHeight="1" x14ac:dyDescent="0.3">
      <c r="A48" s="49">
        <v>45</v>
      </c>
      <c r="B48" s="50" t="s">
        <v>188</v>
      </c>
      <c r="C48" s="51" t="s">
        <v>194</v>
      </c>
      <c r="D48" s="52" t="s">
        <v>245</v>
      </c>
      <c r="E48" s="52" t="s">
        <v>185</v>
      </c>
      <c r="F48" s="51" t="s">
        <v>125</v>
      </c>
      <c r="G48" s="51" t="s">
        <v>391</v>
      </c>
      <c r="H48" s="51" t="s">
        <v>133</v>
      </c>
      <c r="I48" s="53" t="s">
        <v>125</v>
      </c>
      <c r="J48" s="54" t="s">
        <v>125</v>
      </c>
      <c r="K48" s="54" t="s">
        <v>125</v>
      </c>
      <c r="L48" s="79" t="s">
        <v>320</v>
      </c>
      <c r="M48" s="52" t="s">
        <v>441</v>
      </c>
      <c r="N48" s="53">
        <v>1</v>
      </c>
      <c r="O48" s="55">
        <v>1</v>
      </c>
      <c r="P48" s="55">
        <v>3</v>
      </c>
      <c r="Q48" s="55">
        <v>1</v>
      </c>
      <c r="R48" s="55">
        <v>5</v>
      </c>
      <c r="S48" s="55">
        <f t="shared" si="4"/>
        <v>1.7</v>
      </c>
      <c r="T48" s="55">
        <v>3</v>
      </c>
      <c r="U48" s="55">
        <v>5</v>
      </c>
      <c r="V48" s="55">
        <f t="shared" si="5"/>
        <v>4.2</v>
      </c>
      <c r="W48" s="56">
        <f t="shared" si="7"/>
        <v>7.14</v>
      </c>
      <c r="X48" s="60" t="str">
        <f t="shared" si="0"/>
        <v>M</v>
      </c>
      <c r="Y48" s="57" t="s">
        <v>353</v>
      </c>
      <c r="Z48" s="58" t="s">
        <v>165</v>
      </c>
      <c r="AA48" s="55">
        <v>7</v>
      </c>
      <c r="AB48" s="55">
        <v>0</v>
      </c>
      <c r="AC48" s="55">
        <f t="shared" si="1"/>
        <v>7</v>
      </c>
      <c r="AD48" s="59">
        <f t="shared" si="2"/>
        <v>0.13999999999999968</v>
      </c>
      <c r="AE48" s="60" t="str">
        <f t="shared" si="3"/>
        <v>R</v>
      </c>
      <c r="AF48" s="61" t="s">
        <v>165</v>
      </c>
      <c r="AG48" s="61" t="s">
        <v>165</v>
      </c>
      <c r="AH48" s="61" t="s">
        <v>165</v>
      </c>
      <c r="AI48" s="61" t="s">
        <v>165</v>
      </c>
      <c r="AJ48" s="61" t="s">
        <v>165</v>
      </c>
      <c r="AK48" s="61" t="s">
        <v>165</v>
      </c>
      <c r="AL48" s="61" t="s">
        <v>165</v>
      </c>
      <c r="AM48" s="61" t="s">
        <v>165</v>
      </c>
      <c r="AN48" s="61" t="s">
        <v>165</v>
      </c>
      <c r="AO48" s="61" t="s">
        <v>165</v>
      </c>
      <c r="AP48" s="61" t="s">
        <v>165</v>
      </c>
      <c r="AQ48" s="61" t="s">
        <v>165</v>
      </c>
      <c r="AR48" s="61" t="s">
        <v>165</v>
      </c>
      <c r="AS48" s="61"/>
      <c r="AT48" s="61"/>
      <c r="AU48" s="61"/>
    </row>
    <row r="49" spans="1:47" ht="142.19999999999999" customHeight="1" x14ac:dyDescent="0.3">
      <c r="A49" s="49">
        <v>46</v>
      </c>
      <c r="B49" s="50" t="s">
        <v>59</v>
      </c>
      <c r="C49" s="51" t="s">
        <v>37</v>
      </c>
      <c r="D49" s="52" t="s">
        <v>246</v>
      </c>
      <c r="E49" s="52" t="s">
        <v>135</v>
      </c>
      <c r="F49" s="53" t="s">
        <v>125</v>
      </c>
      <c r="G49" s="51" t="s">
        <v>393</v>
      </c>
      <c r="H49" s="53" t="s">
        <v>123</v>
      </c>
      <c r="I49" s="54" t="s">
        <v>125</v>
      </c>
      <c r="J49" s="55" t="s">
        <v>123</v>
      </c>
      <c r="K49" s="54" t="s">
        <v>125</v>
      </c>
      <c r="L49" s="79" t="s">
        <v>467</v>
      </c>
      <c r="M49" s="62" t="s">
        <v>442</v>
      </c>
      <c r="N49" s="55">
        <v>3</v>
      </c>
      <c r="O49" s="55">
        <v>1</v>
      </c>
      <c r="P49" s="55">
        <v>3</v>
      </c>
      <c r="Q49" s="55">
        <v>1</v>
      </c>
      <c r="R49" s="55">
        <v>3</v>
      </c>
      <c r="S49" s="55">
        <f t="shared" si="4"/>
        <v>2.3000000000000003</v>
      </c>
      <c r="T49" s="55">
        <v>3</v>
      </c>
      <c r="U49" s="55">
        <v>5</v>
      </c>
      <c r="V49" s="55">
        <f t="shared" si="5"/>
        <v>4.2</v>
      </c>
      <c r="W49" s="56">
        <f t="shared" si="7"/>
        <v>9.6600000000000019</v>
      </c>
      <c r="X49" s="60" t="str">
        <f t="shared" si="0"/>
        <v>M</v>
      </c>
      <c r="Y49" s="57" t="s">
        <v>354</v>
      </c>
      <c r="Z49" s="58" t="s">
        <v>165</v>
      </c>
      <c r="AA49" s="55">
        <v>10</v>
      </c>
      <c r="AB49" s="55">
        <v>0</v>
      </c>
      <c r="AC49" s="55">
        <f t="shared" si="1"/>
        <v>10</v>
      </c>
      <c r="AD49" s="59">
        <f t="shared" si="2"/>
        <v>0.1</v>
      </c>
      <c r="AE49" s="60" t="str">
        <f t="shared" si="3"/>
        <v>R</v>
      </c>
      <c r="AF49" s="61" t="s">
        <v>165</v>
      </c>
      <c r="AG49" s="61" t="s">
        <v>165</v>
      </c>
      <c r="AH49" s="61" t="s">
        <v>165</v>
      </c>
      <c r="AI49" s="61" t="s">
        <v>165</v>
      </c>
      <c r="AJ49" s="61" t="s">
        <v>165</v>
      </c>
      <c r="AK49" s="61" t="s">
        <v>165</v>
      </c>
      <c r="AL49" s="61" t="s">
        <v>165</v>
      </c>
      <c r="AM49" s="61" t="s">
        <v>165</v>
      </c>
      <c r="AN49" s="61" t="s">
        <v>165</v>
      </c>
      <c r="AO49" s="61" t="s">
        <v>165</v>
      </c>
      <c r="AP49" s="61" t="s">
        <v>165</v>
      </c>
      <c r="AQ49" s="61" t="s">
        <v>165</v>
      </c>
      <c r="AR49" s="61" t="s">
        <v>165</v>
      </c>
      <c r="AS49" s="61"/>
      <c r="AT49" s="61"/>
      <c r="AU49" s="61"/>
    </row>
    <row r="50" spans="1:47" ht="183.45" customHeight="1" x14ac:dyDescent="0.3">
      <c r="A50" s="49">
        <v>47</v>
      </c>
      <c r="B50" s="56" t="s">
        <v>314</v>
      </c>
      <c r="C50" s="51" t="s">
        <v>315</v>
      </c>
      <c r="D50" s="52" t="s">
        <v>253</v>
      </c>
      <c r="E50" s="52" t="s">
        <v>141</v>
      </c>
      <c r="F50" s="51" t="s">
        <v>133</v>
      </c>
      <c r="G50" s="51" t="s">
        <v>392</v>
      </c>
      <c r="H50" s="51" t="s">
        <v>133</v>
      </c>
      <c r="I50" s="53" t="s">
        <v>132</v>
      </c>
      <c r="J50" s="54" t="s">
        <v>125</v>
      </c>
      <c r="K50" s="54" t="s">
        <v>125</v>
      </c>
      <c r="L50" s="79" t="s">
        <v>320</v>
      </c>
      <c r="M50" s="57" t="s">
        <v>443</v>
      </c>
      <c r="N50" s="64">
        <v>1</v>
      </c>
      <c r="O50" s="55">
        <v>1</v>
      </c>
      <c r="P50" s="55">
        <v>3</v>
      </c>
      <c r="Q50" s="55">
        <v>1</v>
      </c>
      <c r="R50" s="55">
        <v>5</v>
      </c>
      <c r="S50" s="55">
        <f t="shared" si="4"/>
        <v>1.7</v>
      </c>
      <c r="T50" s="55">
        <v>3</v>
      </c>
      <c r="U50" s="55">
        <v>5</v>
      </c>
      <c r="V50" s="55">
        <f t="shared" si="5"/>
        <v>4.2</v>
      </c>
      <c r="W50" s="56">
        <f t="shared" si="7"/>
        <v>7.14</v>
      </c>
      <c r="X50" s="60" t="str">
        <f t="shared" si="0"/>
        <v>M</v>
      </c>
      <c r="Y50" s="57" t="s">
        <v>355</v>
      </c>
      <c r="Z50" s="58" t="s">
        <v>165</v>
      </c>
      <c r="AA50" s="55">
        <v>9</v>
      </c>
      <c r="AB50" s="55">
        <v>0</v>
      </c>
      <c r="AC50" s="55">
        <f>AA50-AB50</f>
        <v>9</v>
      </c>
      <c r="AD50" s="59">
        <f>IF(W50-AC50&gt;0.1,W50-AC50,IF(W50-AC50&lt;=0.1,0.1))</f>
        <v>0.1</v>
      </c>
      <c r="AE50" s="60" t="str">
        <f t="shared" si="3"/>
        <v>R</v>
      </c>
      <c r="AF50" s="61" t="s">
        <v>165</v>
      </c>
      <c r="AG50" s="61" t="s">
        <v>165</v>
      </c>
      <c r="AH50" s="61" t="s">
        <v>165</v>
      </c>
      <c r="AI50" s="61" t="s">
        <v>165</v>
      </c>
      <c r="AJ50" s="61" t="s">
        <v>165</v>
      </c>
      <c r="AK50" s="61" t="s">
        <v>165</v>
      </c>
      <c r="AL50" s="61" t="s">
        <v>165</v>
      </c>
      <c r="AM50" s="61" t="s">
        <v>165</v>
      </c>
      <c r="AN50" s="61" t="s">
        <v>165</v>
      </c>
      <c r="AO50" s="61" t="s">
        <v>165</v>
      </c>
      <c r="AP50" s="61" t="s">
        <v>165</v>
      </c>
      <c r="AQ50" s="61" t="s">
        <v>165</v>
      </c>
      <c r="AR50" s="61" t="s">
        <v>165</v>
      </c>
      <c r="AS50" s="61" t="s">
        <v>476</v>
      </c>
      <c r="AT50" s="61" t="s">
        <v>162</v>
      </c>
      <c r="AU50" s="61" t="s">
        <v>462</v>
      </c>
    </row>
    <row r="51" spans="1:47" ht="193.2" customHeight="1" x14ac:dyDescent="0.3">
      <c r="A51" s="49">
        <v>48</v>
      </c>
      <c r="B51" s="56" t="s">
        <v>314</v>
      </c>
      <c r="C51" s="51" t="s">
        <v>100</v>
      </c>
      <c r="D51" s="52" t="s">
        <v>254</v>
      </c>
      <c r="E51" s="52" t="s">
        <v>142</v>
      </c>
      <c r="F51" s="51" t="s">
        <v>133</v>
      </c>
      <c r="G51" s="51" t="s">
        <v>392</v>
      </c>
      <c r="H51" s="51" t="s">
        <v>133</v>
      </c>
      <c r="I51" s="53" t="s">
        <v>132</v>
      </c>
      <c r="J51" s="54" t="s">
        <v>125</v>
      </c>
      <c r="K51" s="54" t="s">
        <v>125</v>
      </c>
      <c r="L51" s="79" t="s">
        <v>320</v>
      </c>
      <c r="M51" s="57" t="s">
        <v>444</v>
      </c>
      <c r="N51" s="64">
        <v>1</v>
      </c>
      <c r="O51" s="55">
        <v>1</v>
      </c>
      <c r="P51" s="55">
        <v>3</v>
      </c>
      <c r="Q51" s="55">
        <v>1</v>
      </c>
      <c r="R51" s="55">
        <v>5</v>
      </c>
      <c r="S51" s="55">
        <f t="shared" si="4"/>
        <v>1.7</v>
      </c>
      <c r="T51" s="55">
        <v>3</v>
      </c>
      <c r="U51" s="55">
        <v>5</v>
      </c>
      <c r="V51" s="55">
        <f t="shared" si="5"/>
        <v>4.2</v>
      </c>
      <c r="W51" s="56">
        <f t="shared" si="7"/>
        <v>7.14</v>
      </c>
      <c r="X51" s="60" t="str">
        <f t="shared" si="0"/>
        <v>M</v>
      </c>
      <c r="Y51" s="57" t="s">
        <v>356</v>
      </c>
      <c r="Z51" s="58" t="s">
        <v>165</v>
      </c>
      <c r="AA51" s="55">
        <v>9</v>
      </c>
      <c r="AB51" s="55">
        <v>0</v>
      </c>
      <c r="AC51" s="55">
        <f>AA51-AB51</f>
        <v>9</v>
      </c>
      <c r="AD51" s="59">
        <f>IF(W51-AC51&gt;0.1,W51-AC51,IF(W51-AC51&lt;=0.1,0.1))</f>
        <v>0.1</v>
      </c>
      <c r="AE51" s="60" t="str">
        <f t="shared" si="3"/>
        <v>R</v>
      </c>
      <c r="AF51" s="61" t="s">
        <v>165</v>
      </c>
      <c r="AG51" s="61" t="s">
        <v>165</v>
      </c>
      <c r="AH51" s="61" t="s">
        <v>165</v>
      </c>
      <c r="AI51" s="61" t="s">
        <v>165</v>
      </c>
      <c r="AJ51" s="61" t="s">
        <v>165</v>
      </c>
      <c r="AK51" s="61" t="s">
        <v>165</v>
      </c>
      <c r="AL51" s="61" t="s">
        <v>165</v>
      </c>
      <c r="AM51" s="61" t="s">
        <v>165</v>
      </c>
      <c r="AN51" s="61" t="s">
        <v>165</v>
      </c>
      <c r="AO51" s="61" t="s">
        <v>165</v>
      </c>
      <c r="AP51" s="61" t="s">
        <v>165</v>
      </c>
      <c r="AQ51" s="61" t="s">
        <v>165</v>
      </c>
      <c r="AR51" s="61" t="s">
        <v>165</v>
      </c>
      <c r="AS51" s="61"/>
      <c r="AT51" s="61"/>
      <c r="AU51" s="61"/>
    </row>
    <row r="52" spans="1:47" ht="196.2" customHeight="1" x14ac:dyDescent="0.3">
      <c r="A52" s="49">
        <v>49</v>
      </c>
      <c r="B52" s="56" t="s">
        <v>316</v>
      </c>
      <c r="C52" s="51" t="s">
        <v>121</v>
      </c>
      <c r="D52" s="52" t="s">
        <v>257</v>
      </c>
      <c r="E52" s="52" t="s">
        <v>195</v>
      </c>
      <c r="F52" s="51" t="s">
        <v>125</v>
      </c>
      <c r="G52" s="51" t="s">
        <v>391</v>
      </c>
      <c r="H52" s="51" t="s">
        <v>133</v>
      </c>
      <c r="I52" s="53" t="s">
        <v>132</v>
      </c>
      <c r="J52" s="54" t="s">
        <v>125</v>
      </c>
      <c r="K52" s="54" t="s">
        <v>125</v>
      </c>
      <c r="L52" s="79" t="s">
        <v>320</v>
      </c>
      <c r="M52" s="79" t="s">
        <v>445</v>
      </c>
      <c r="N52" s="64">
        <v>1</v>
      </c>
      <c r="O52" s="55">
        <v>2</v>
      </c>
      <c r="P52" s="55">
        <v>3</v>
      </c>
      <c r="Q52" s="55">
        <v>1</v>
      </c>
      <c r="R52" s="55">
        <v>5</v>
      </c>
      <c r="S52" s="55">
        <f t="shared" si="4"/>
        <v>1.8499999999999999</v>
      </c>
      <c r="T52" s="55">
        <v>3</v>
      </c>
      <c r="U52" s="55">
        <v>5</v>
      </c>
      <c r="V52" s="55">
        <f t="shared" si="5"/>
        <v>4.2</v>
      </c>
      <c r="W52" s="56">
        <f t="shared" si="7"/>
        <v>7.77</v>
      </c>
      <c r="X52" s="60" t="str">
        <f t="shared" si="0"/>
        <v>M</v>
      </c>
      <c r="Y52" s="57" t="s">
        <v>357</v>
      </c>
      <c r="Z52" s="58" t="s">
        <v>165</v>
      </c>
      <c r="AA52" s="55">
        <v>9</v>
      </c>
      <c r="AB52" s="55">
        <v>0</v>
      </c>
      <c r="AC52" s="55">
        <f>AA52-AB52</f>
        <v>9</v>
      </c>
      <c r="AD52" s="59">
        <f>IF(W52-AC52&gt;0.1,W52-AC52,IF(W52-AC52&lt;=0.1,0.1))</f>
        <v>0.1</v>
      </c>
      <c r="AE52" s="60" t="str">
        <f t="shared" si="3"/>
        <v>R</v>
      </c>
      <c r="AF52" s="65" t="s">
        <v>165</v>
      </c>
      <c r="AG52" s="65" t="s">
        <v>165</v>
      </c>
      <c r="AH52" s="61" t="s">
        <v>165</v>
      </c>
      <c r="AI52" s="61" t="s">
        <v>165</v>
      </c>
      <c r="AJ52" s="65" t="s">
        <v>165</v>
      </c>
      <c r="AK52" s="65" t="s">
        <v>165</v>
      </c>
      <c r="AL52" s="65" t="s">
        <v>165</v>
      </c>
      <c r="AM52" s="65" t="s">
        <v>165</v>
      </c>
      <c r="AN52" s="65" t="s">
        <v>165</v>
      </c>
      <c r="AO52" s="65" t="s">
        <v>165</v>
      </c>
      <c r="AP52" s="65" t="s">
        <v>165</v>
      </c>
      <c r="AQ52" s="65" t="s">
        <v>165</v>
      </c>
      <c r="AR52" s="65" t="s">
        <v>165</v>
      </c>
      <c r="AS52" s="61" t="s">
        <v>275</v>
      </c>
      <c r="AT52" s="61" t="s">
        <v>162</v>
      </c>
      <c r="AU52" s="61" t="s">
        <v>462</v>
      </c>
    </row>
    <row r="53" spans="1:47" ht="201.45" customHeight="1" x14ac:dyDescent="0.3">
      <c r="A53" s="49">
        <v>50</v>
      </c>
      <c r="B53" s="50" t="s">
        <v>101</v>
      </c>
      <c r="C53" s="51" t="s">
        <v>317</v>
      </c>
      <c r="D53" s="52" t="s">
        <v>247</v>
      </c>
      <c r="E53" s="51" t="s">
        <v>143</v>
      </c>
      <c r="F53" s="51" t="s">
        <v>133</v>
      </c>
      <c r="G53" s="51" t="s">
        <v>392</v>
      </c>
      <c r="H53" s="51" t="s">
        <v>133</v>
      </c>
      <c r="I53" s="53" t="s">
        <v>132</v>
      </c>
      <c r="J53" s="54" t="s">
        <v>125</v>
      </c>
      <c r="K53" s="54" t="s">
        <v>125</v>
      </c>
      <c r="L53" s="79" t="s">
        <v>320</v>
      </c>
      <c r="M53" s="79" t="s">
        <v>446</v>
      </c>
      <c r="N53" s="82">
        <v>1</v>
      </c>
      <c r="O53" s="55">
        <v>1</v>
      </c>
      <c r="P53" s="55">
        <v>3</v>
      </c>
      <c r="Q53" s="55">
        <v>1</v>
      </c>
      <c r="R53" s="55">
        <v>5</v>
      </c>
      <c r="S53" s="55">
        <f t="shared" si="4"/>
        <v>1.7</v>
      </c>
      <c r="T53" s="55">
        <v>3</v>
      </c>
      <c r="U53" s="55">
        <v>5</v>
      </c>
      <c r="V53" s="55">
        <f t="shared" si="5"/>
        <v>4.2</v>
      </c>
      <c r="W53" s="56">
        <f t="shared" si="7"/>
        <v>7.14</v>
      </c>
      <c r="X53" s="60" t="str">
        <f t="shared" si="0"/>
        <v>M</v>
      </c>
      <c r="Y53" s="57" t="s">
        <v>358</v>
      </c>
      <c r="Z53" s="58" t="s">
        <v>165</v>
      </c>
      <c r="AA53" s="55">
        <v>9</v>
      </c>
      <c r="AB53" s="55">
        <v>0</v>
      </c>
      <c r="AC53" s="55">
        <f t="shared" si="1"/>
        <v>9</v>
      </c>
      <c r="AD53" s="59">
        <f t="shared" si="2"/>
        <v>0.1</v>
      </c>
      <c r="AE53" s="60" t="str">
        <f t="shared" si="3"/>
        <v>R</v>
      </c>
      <c r="AF53" s="61" t="s">
        <v>165</v>
      </c>
      <c r="AG53" s="61" t="s">
        <v>165</v>
      </c>
      <c r="AH53" s="61" t="s">
        <v>165</v>
      </c>
      <c r="AI53" s="61" t="s">
        <v>165</v>
      </c>
      <c r="AJ53" s="61" t="s">
        <v>165</v>
      </c>
      <c r="AK53" s="61" t="s">
        <v>165</v>
      </c>
      <c r="AL53" s="61" t="s">
        <v>165</v>
      </c>
      <c r="AM53" s="61" t="s">
        <v>165</v>
      </c>
      <c r="AN53" s="61" t="s">
        <v>165</v>
      </c>
      <c r="AO53" s="61" t="s">
        <v>165</v>
      </c>
      <c r="AP53" s="61" t="s">
        <v>165</v>
      </c>
      <c r="AQ53" s="61" t="s">
        <v>165</v>
      </c>
      <c r="AR53" s="61" t="s">
        <v>165</v>
      </c>
      <c r="AS53" s="61" t="s">
        <v>155</v>
      </c>
      <c r="AT53" s="61" t="s">
        <v>162</v>
      </c>
      <c r="AU53" s="61" t="s">
        <v>122</v>
      </c>
    </row>
    <row r="54" spans="1:47" ht="258.60000000000002" customHeight="1" x14ac:dyDescent="0.3">
      <c r="A54" s="49">
        <v>51</v>
      </c>
      <c r="B54" s="50" t="s">
        <v>318</v>
      </c>
      <c r="C54" s="51" t="s">
        <v>111</v>
      </c>
      <c r="D54" s="66" t="s">
        <v>126</v>
      </c>
      <c r="E54" s="66" t="s">
        <v>127</v>
      </c>
      <c r="F54" s="53" t="s">
        <v>123</v>
      </c>
      <c r="G54" s="53" t="s">
        <v>123</v>
      </c>
      <c r="H54" s="53" t="s">
        <v>123</v>
      </c>
      <c r="I54" s="54" t="s">
        <v>125</v>
      </c>
      <c r="J54" s="55" t="s">
        <v>125</v>
      </c>
      <c r="K54" s="54" t="s">
        <v>125</v>
      </c>
      <c r="L54" s="79" t="s">
        <v>320</v>
      </c>
      <c r="M54" s="63" t="s">
        <v>447</v>
      </c>
      <c r="N54" s="55">
        <v>2</v>
      </c>
      <c r="O54" s="55">
        <v>4</v>
      </c>
      <c r="P54" s="55">
        <v>3</v>
      </c>
      <c r="Q54" s="55">
        <v>1</v>
      </c>
      <c r="R54" s="55">
        <v>1</v>
      </c>
      <c r="S54" s="55">
        <f t="shared" si="4"/>
        <v>2.15</v>
      </c>
      <c r="T54" s="55">
        <v>4</v>
      </c>
      <c r="U54" s="55">
        <v>3</v>
      </c>
      <c r="V54" s="55">
        <f t="shared" si="5"/>
        <v>3.4</v>
      </c>
      <c r="W54" s="56">
        <f t="shared" si="7"/>
        <v>7.31</v>
      </c>
      <c r="X54" s="60" t="str">
        <f t="shared" si="0"/>
        <v>M</v>
      </c>
      <c r="Y54" s="57" t="s">
        <v>359</v>
      </c>
      <c r="Z54" s="58" t="s">
        <v>165</v>
      </c>
      <c r="AA54" s="55">
        <v>10</v>
      </c>
      <c r="AB54" s="55">
        <v>0</v>
      </c>
      <c r="AC54" s="55">
        <f t="shared" si="1"/>
        <v>10</v>
      </c>
      <c r="AD54" s="59">
        <f t="shared" si="2"/>
        <v>0.1</v>
      </c>
      <c r="AE54" s="60" t="str">
        <f t="shared" si="3"/>
        <v>R</v>
      </c>
      <c r="AF54" s="61" t="s">
        <v>165</v>
      </c>
      <c r="AG54" s="61" t="s">
        <v>165</v>
      </c>
      <c r="AH54" s="61" t="s">
        <v>165</v>
      </c>
      <c r="AI54" s="61" t="s">
        <v>165</v>
      </c>
      <c r="AJ54" s="61" t="s">
        <v>165</v>
      </c>
      <c r="AK54" s="61" t="s">
        <v>165</v>
      </c>
      <c r="AL54" s="61" t="s">
        <v>165</v>
      </c>
      <c r="AM54" s="61" t="s">
        <v>165</v>
      </c>
      <c r="AN54" s="61" t="s">
        <v>165</v>
      </c>
      <c r="AO54" s="61" t="s">
        <v>165</v>
      </c>
      <c r="AP54" s="61" t="s">
        <v>165</v>
      </c>
      <c r="AQ54" s="61" t="s">
        <v>165</v>
      </c>
      <c r="AR54" s="61" t="s">
        <v>165</v>
      </c>
      <c r="AS54" s="61" t="s">
        <v>276</v>
      </c>
      <c r="AT54" s="61" t="s">
        <v>162</v>
      </c>
      <c r="AU54" s="61" t="s">
        <v>464</v>
      </c>
    </row>
    <row r="55" spans="1:47" ht="205.8" customHeight="1" x14ac:dyDescent="0.3">
      <c r="A55" s="49">
        <v>52</v>
      </c>
      <c r="B55" s="50" t="s">
        <v>318</v>
      </c>
      <c r="C55" s="51" t="s">
        <v>160</v>
      </c>
      <c r="D55" s="66" t="s">
        <v>126</v>
      </c>
      <c r="E55" s="66" t="s">
        <v>127</v>
      </c>
      <c r="F55" s="53" t="s">
        <v>123</v>
      </c>
      <c r="G55" s="53" t="s">
        <v>123</v>
      </c>
      <c r="H55" s="53" t="s">
        <v>123</v>
      </c>
      <c r="I55" s="54" t="s">
        <v>125</v>
      </c>
      <c r="J55" s="55" t="s">
        <v>125</v>
      </c>
      <c r="K55" s="54" t="s">
        <v>125</v>
      </c>
      <c r="L55" s="79" t="s">
        <v>320</v>
      </c>
      <c r="M55" s="63" t="s">
        <v>448</v>
      </c>
      <c r="N55" s="55">
        <v>1</v>
      </c>
      <c r="O55" s="55">
        <v>5</v>
      </c>
      <c r="P55" s="55">
        <v>3</v>
      </c>
      <c r="Q55" s="55">
        <v>1</v>
      </c>
      <c r="R55" s="55">
        <v>1</v>
      </c>
      <c r="S55" s="55">
        <f t="shared" si="4"/>
        <v>1.9</v>
      </c>
      <c r="T55" s="55">
        <v>5</v>
      </c>
      <c r="U55" s="55">
        <v>5</v>
      </c>
      <c r="V55" s="55">
        <f t="shared" si="5"/>
        <v>5</v>
      </c>
      <c r="W55" s="56">
        <f t="shared" si="7"/>
        <v>9.5</v>
      </c>
      <c r="X55" s="60" t="str">
        <f t="shared" si="0"/>
        <v>M</v>
      </c>
      <c r="Y55" s="57" t="s">
        <v>360</v>
      </c>
      <c r="Z55" s="58" t="s">
        <v>165</v>
      </c>
      <c r="AA55" s="55">
        <v>10</v>
      </c>
      <c r="AB55" s="55">
        <v>0</v>
      </c>
      <c r="AC55" s="55">
        <f t="shared" si="1"/>
        <v>10</v>
      </c>
      <c r="AD55" s="59">
        <f t="shared" si="2"/>
        <v>0.1</v>
      </c>
      <c r="AE55" s="60" t="str">
        <f t="shared" si="3"/>
        <v>R</v>
      </c>
      <c r="AF55" s="61" t="s">
        <v>165</v>
      </c>
      <c r="AG55" s="61" t="s">
        <v>165</v>
      </c>
      <c r="AH55" s="61" t="s">
        <v>165</v>
      </c>
      <c r="AI55" s="61" t="s">
        <v>165</v>
      </c>
      <c r="AJ55" s="61" t="s">
        <v>165</v>
      </c>
      <c r="AK55" s="61" t="s">
        <v>165</v>
      </c>
      <c r="AL55" s="61" t="s">
        <v>165</v>
      </c>
      <c r="AM55" s="61" t="s">
        <v>165</v>
      </c>
      <c r="AN55" s="61" t="s">
        <v>165</v>
      </c>
      <c r="AO55" s="61" t="s">
        <v>165</v>
      </c>
      <c r="AP55" s="61" t="s">
        <v>165</v>
      </c>
      <c r="AQ55" s="61" t="s">
        <v>165</v>
      </c>
      <c r="AR55" s="61" t="s">
        <v>165</v>
      </c>
      <c r="AS55" s="61"/>
      <c r="AT55" s="61"/>
      <c r="AU55" s="61"/>
    </row>
    <row r="56" spans="1:47" ht="232.8" customHeight="1" x14ac:dyDescent="0.3">
      <c r="A56" s="49">
        <v>53</v>
      </c>
      <c r="B56" s="50" t="s">
        <v>318</v>
      </c>
      <c r="C56" s="51" t="s">
        <v>161</v>
      </c>
      <c r="D56" s="66" t="s">
        <v>126</v>
      </c>
      <c r="E56" s="66" t="s">
        <v>127</v>
      </c>
      <c r="F56" s="53" t="s">
        <v>123</v>
      </c>
      <c r="G56" s="53" t="s">
        <v>123</v>
      </c>
      <c r="H56" s="53" t="s">
        <v>123</v>
      </c>
      <c r="I56" s="54" t="s">
        <v>125</v>
      </c>
      <c r="J56" s="55" t="s">
        <v>125</v>
      </c>
      <c r="K56" s="54" t="s">
        <v>125</v>
      </c>
      <c r="L56" s="79" t="s">
        <v>320</v>
      </c>
      <c r="M56" s="63" t="s">
        <v>448</v>
      </c>
      <c r="N56" s="55">
        <v>1</v>
      </c>
      <c r="O56" s="55">
        <v>5</v>
      </c>
      <c r="P56" s="55">
        <v>3</v>
      </c>
      <c r="Q56" s="55">
        <v>1</v>
      </c>
      <c r="R56" s="55">
        <v>1</v>
      </c>
      <c r="S56" s="55">
        <f t="shared" si="4"/>
        <v>1.9</v>
      </c>
      <c r="T56" s="55">
        <v>5</v>
      </c>
      <c r="U56" s="55">
        <v>5</v>
      </c>
      <c r="V56" s="55">
        <f t="shared" si="5"/>
        <v>5</v>
      </c>
      <c r="W56" s="56">
        <f t="shared" si="7"/>
        <v>9.5</v>
      </c>
      <c r="X56" s="60" t="str">
        <f t="shared" si="0"/>
        <v>M</v>
      </c>
      <c r="Y56" s="57" t="s">
        <v>360</v>
      </c>
      <c r="Z56" s="58" t="s">
        <v>165</v>
      </c>
      <c r="AA56" s="55">
        <v>10</v>
      </c>
      <c r="AB56" s="55">
        <v>0</v>
      </c>
      <c r="AC56" s="55">
        <f t="shared" si="1"/>
        <v>10</v>
      </c>
      <c r="AD56" s="59">
        <f t="shared" si="2"/>
        <v>0.1</v>
      </c>
      <c r="AE56" s="60" t="str">
        <f t="shared" si="3"/>
        <v>R</v>
      </c>
      <c r="AF56" s="61" t="s">
        <v>165</v>
      </c>
      <c r="AG56" s="61" t="s">
        <v>165</v>
      </c>
      <c r="AH56" s="61" t="s">
        <v>165</v>
      </c>
      <c r="AI56" s="61" t="s">
        <v>165</v>
      </c>
      <c r="AJ56" s="61" t="s">
        <v>165</v>
      </c>
      <c r="AK56" s="61" t="s">
        <v>165</v>
      </c>
      <c r="AL56" s="61" t="s">
        <v>165</v>
      </c>
      <c r="AM56" s="61" t="s">
        <v>165</v>
      </c>
      <c r="AN56" s="61" t="s">
        <v>165</v>
      </c>
      <c r="AO56" s="61" t="s">
        <v>165</v>
      </c>
      <c r="AP56" s="61" t="s">
        <v>165</v>
      </c>
      <c r="AQ56" s="61" t="s">
        <v>165</v>
      </c>
      <c r="AR56" s="61" t="s">
        <v>165</v>
      </c>
      <c r="AS56" s="61"/>
      <c r="AT56" s="61"/>
      <c r="AU56" s="61"/>
    </row>
    <row r="57" spans="1:47" ht="184.2" customHeight="1" x14ac:dyDescent="0.3">
      <c r="A57" s="49">
        <v>54</v>
      </c>
      <c r="B57" s="50" t="s">
        <v>318</v>
      </c>
      <c r="C57" s="51" t="s">
        <v>158</v>
      </c>
      <c r="D57" s="66" t="s">
        <v>159</v>
      </c>
      <c r="E57" s="66" t="s">
        <v>127</v>
      </c>
      <c r="F57" s="53" t="s">
        <v>123</v>
      </c>
      <c r="G57" s="53" t="s">
        <v>123</v>
      </c>
      <c r="H57" s="53" t="s">
        <v>123</v>
      </c>
      <c r="I57" s="54" t="s">
        <v>125</v>
      </c>
      <c r="J57" s="55" t="s">
        <v>125</v>
      </c>
      <c r="K57" s="54" t="s">
        <v>125</v>
      </c>
      <c r="L57" s="79" t="s">
        <v>320</v>
      </c>
      <c r="M57" s="63" t="s">
        <v>448</v>
      </c>
      <c r="N57" s="55">
        <v>1</v>
      </c>
      <c r="O57" s="55">
        <v>2</v>
      </c>
      <c r="P57" s="55">
        <v>3</v>
      </c>
      <c r="Q57" s="55">
        <v>1</v>
      </c>
      <c r="R57" s="55">
        <v>1</v>
      </c>
      <c r="S57" s="55">
        <f t="shared" si="4"/>
        <v>1.45</v>
      </c>
      <c r="T57" s="55">
        <v>5</v>
      </c>
      <c r="U57" s="55">
        <v>5</v>
      </c>
      <c r="V57" s="55">
        <f t="shared" si="5"/>
        <v>5</v>
      </c>
      <c r="W57" s="56">
        <f t="shared" si="7"/>
        <v>7.25</v>
      </c>
      <c r="X57" s="60" t="str">
        <f t="shared" si="0"/>
        <v>M</v>
      </c>
      <c r="Y57" s="57" t="s">
        <v>361</v>
      </c>
      <c r="Z57" s="58" t="s">
        <v>165</v>
      </c>
      <c r="AA57" s="55">
        <v>10</v>
      </c>
      <c r="AB57" s="55">
        <v>0</v>
      </c>
      <c r="AC57" s="55">
        <f t="shared" si="1"/>
        <v>10</v>
      </c>
      <c r="AD57" s="59">
        <f t="shared" si="2"/>
        <v>0.1</v>
      </c>
      <c r="AE57" s="60" t="str">
        <f t="shared" si="3"/>
        <v>R</v>
      </c>
      <c r="AF57" s="61" t="s">
        <v>165</v>
      </c>
      <c r="AG57" s="61" t="s">
        <v>165</v>
      </c>
      <c r="AH57" s="61" t="s">
        <v>165</v>
      </c>
      <c r="AI57" s="61" t="s">
        <v>165</v>
      </c>
      <c r="AJ57" s="61" t="s">
        <v>165</v>
      </c>
      <c r="AK57" s="61" t="s">
        <v>165</v>
      </c>
      <c r="AL57" s="61" t="s">
        <v>165</v>
      </c>
      <c r="AM57" s="61" t="s">
        <v>165</v>
      </c>
      <c r="AN57" s="61" t="s">
        <v>165</v>
      </c>
      <c r="AO57" s="61" t="s">
        <v>165</v>
      </c>
      <c r="AP57" s="61" t="s">
        <v>165</v>
      </c>
      <c r="AQ57" s="61" t="s">
        <v>165</v>
      </c>
      <c r="AR57" s="61" t="s">
        <v>165</v>
      </c>
      <c r="AS57" s="61"/>
      <c r="AT57" s="61"/>
      <c r="AU57" s="61"/>
    </row>
    <row r="58" spans="1:47" ht="213" customHeight="1" x14ac:dyDescent="0.3">
      <c r="A58" s="49">
        <v>55</v>
      </c>
      <c r="B58" s="50" t="s">
        <v>248</v>
      </c>
      <c r="C58" s="51" t="s">
        <v>191</v>
      </c>
      <c r="D58" s="52" t="s">
        <v>249</v>
      </c>
      <c r="E58" s="52" t="s">
        <v>201</v>
      </c>
      <c r="F58" s="53" t="s">
        <v>125</v>
      </c>
      <c r="G58" s="53" t="s">
        <v>391</v>
      </c>
      <c r="H58" s="53" t="s">
        <v>125</v>
      </c>
      <c r="I58" s="54" t="s">
        <v>125</v>
      </c>
      <c r="J58" s="55" t="s">
        <v>125</v>
      </c>
      <c r="K58" s="54" t="s">
        <v>125</v>
      </c>
      <c r="L58" s="79" t="s">
        <v>320</v>
      </c>
      <c r="M58" s="62" t="s">
        <v>202</v>
      </c>
      <c r="N58" s="55">
        <v>2</v>
      </c>
      <c r="O58" s="55">
        <v>3</v>
      </c>
      <c r="P58" s="55">
        <v>3</v>
      </c>
      <c r="Q58" s="55">
        <v>1</v>
      </c>
      <c r="R58" s="55">
        <v>5</v>
      </c>
      <c r="S58" s="55">
        <f t="shared" si="4"/>
        <v>2.4000000000000004</v>
      </c>
      <c r="T58" s="55">
        <v>4</v>
      </c>
      <c r="U58" s="55">
        <v>5</v>
      </c>
      <c r="V58" s="55">
        <f t="shared" si="5"/>
        <v>4.5999999999999996</v>
      </c>
      <c r="W58" s="56">
        <f t="shared" si="7"/>
        <v>11.040000000000001</v>
      </c>
      <c r="X58" s="60" t="str">
        <f t="shared" si="0"/>
        <v>M</v>
      </c>
      <c r="Y58" s="57" t="s">
        <v>362</v>
      </c>
      <c r="Z58" s="58" t="s">
        <v>165</v>
      </c>
      <c r="AA58" s="55">
        <v>10</v>
      </c>
      <c r="AB58" s="55">
        <v>0</v>
      </c>
      <c r="AC58" s="55">
        <f>AA58-AB58</f>
        <v>10</v>
      </c>
      <c r="AD58" s="59">
        <f>IF(W58-AC58&gt;0.1,W58-AC58,IF(W58-AC58&lt;=0.1,0.1))</f>
        <v>1.0400000000000009</v>
      </c>
      <c r="AE58" s="60" t="str">
        <f t="shared" si="3"/>
        <v>R</v>
      </c>
      <c r="AF58" s="61" t="s">
        <v>165</v>
      </c>
      <c r="AG58" s="61" t="s">
        <v>165</v>
      </c>
      <c r="AH58" s="61" t="s">
        <v>165</v>
      </c>
      <c r="AI58" s="61" t="s">
        <v>165</v>
      </c>
      <c r="AJ58" s="61" t="s">
        <v>165</v>
      </c>
      <c r="AK58" s="61" t="s">
        <v>165</v>
      </c>
      <c r="AL58" s="61" t="s">
        <v>165</v>
      </c>
      <c r="AM58" s="61" t="s">
        <v>165</v>
      </c>
      <c r="AN58" s="61" t="s">
        <v>165</v>
      </c>
      <c r="AO58" s="61" t="s">
        <v>165</v>
      </c>
      <c r="AP58" s="61" t="s">
        <v>165</v>
      </c>
      <c r="AQ58" s="61" t="s">
        <v>165</v>
      </c>
      <c r="AR58" s="61" t="s">
        <v>165</v>
      </c>
      <c r="AS58" s="61"/>
      <c r="AT58" s="61"/>
      <c r="AU58" s="61"/>
    </row>
    <row r="59" spans="1:47" ht="249" customHeight="1" x14ac:dyDescent="0.3">
      <c r="A59" s="49">
        <v>56</v>
      </c>
      <c r="B59" s="50" t="s">
        <v>102</v>
      </c>
      <c r="C59" s="51" t="s">
        <v>34</v>
      </c>
      <c r="D59" s="66" t="s">
        <v>139</v>
      </c>
      <c r="E59" s="66" t="s">
        <v>136</v>
      </c>
      <c r="F59" s="51" t="s">
        <v>123</v>
      </c>
      <c r="G59" s="51" t="s">
        <v>123</v>
      </c>
      <c r="H59" s="51" t="s">
        <v>125</v>
      </c>
      <c r="I59" s="54" t="s">
        <v>125</v>
      </c>
      <c r="J59" s="55" t="s">
        <v>123</v>
      </c>
      <c r="K59" s="54" t="s">
        <v>125</v>
      </c>
      <c r="L59" s="79" t="s">
        <v>468</v>
      </c>
      <c r="M59" s="88" t="s">
        <v>449</v>
      </c>
      <c r="N59" s="55">
        <v>2</v>
      </c>
      <c r="O59" s="55">
        <v>1</v>
      </c>
      <c r="P59" s="55">
        <v>3</v>
      </c>
      <c r="Q59" s="55">
        <v>1</v>
      </c>
      <c r="R59" s="55">
        <v>1</v>
      </c>
      <c r="S59" s="55">
        <f t="shared" si="4"/>
        <v>1.7</v>
      </c>
      <c r="T59" s="55">
        <v>3</v>
      </c>
      <c r="U59" s="55">
        <v>5</v>
      </c>
      <c r="V59" s="55">
        <f t="shared" si="5"/>
        <v>4.2</v>
      </c>
      <c r="W59" s="56">
        <f t="shared" si="7"/>
        <v>7.14</v>
      </c>
      <c r="X59" s="60" t="str">
        <f t="shared" si="0"/>
        <v>M</v>
      </c>
      <c r="Y59" s="57" t="s">
        <v>363</v>
      </c>
      <c r="Z59" s="58" t="s">
        <v>165</v>
      </c>
      <c r="AA59" s="55">
        <v>8</v>
      </c>
      <c r="AB59" s="55">
        <v>0</v>
      </c>
      <c r="AC59" s="55">
        <f t="shared" si="1"/>
        <v>8</v>
      </c>
      <c r="AD59" s="59">
        <f t="shared" si="2"/>
        <v>0.1</v>
      </c>
      <c r="AE59" s="60" t="str">
        <f t="shared" si="3"/>
        <v>R</v>
      </c>
      <c r="AF59" s="61" t="s">
        <v>165</v>
      </c>
      <c r="AG59" s="61" t="s">
        <v>165</v>
      </c>
      <c r="AH59" s="61" t="s">
        <v>165</v>
      </c>
      <c r="AI59" s="61" t="s">
        <v>165</v>
      </c>
      <c r="AJ59" s="61" t="s">
        <v>165</v>
      </c>
      <c r="AK59" s="61" t="s">
        <v>165</v>
      </c>
      <c r="AL59" s="61" t="s">
        <v>165</v>
      </c>
      <c r="AM59" s="61" t="s">
        <v>165</v>
      </c>
      <c r="AN59" s="61" t="s">
        <v>165</v>
      </c>
      <c r="AO59" s="61" t="s">
        <v>165</v>
      </c>
      <c r="AP59" s="61" t="s">
        <v>165</v>
      </c>
      <c r="AQ59" s="61" t="s">
        <v>165</v>
      </c>
      <c r="AR59" s="61" t="s">
        <v>165</v>
      </c>
      <c r="AS59" s="61" t="s">
        <v>156</v>
      </c>
      <c r="AT59" s="61" t="s">
        <v>162</v>
      </c>
      <c r="AU59" s="61" t="s">
        <v>277</v>
      </c>
    </row>
    <row r="60" spans="1:47" ht="203.55" customHeight="1" x14ac:dyDescent="0.3">
      <c r="A60" s="49">
        <v>57</v>
      </c>
      <c r="B60" s="50" t="s">
        <v>102</v>
      </c>
      <c r="C60" s="51" t="s">
        <v>119</v>
      </c>
      <c r="D60" s="52" t="s">
        <v>199</v>
      </c>
      <c r="E60" s="52" t="s">
        <v>269</v>
      </c>
      <c r="F60" s="51" t="s">
        <v>125</v>
      </c>
      <c r="G60" s="51" t="s">
        <v>392</v>
      </c>
      <c r="H60" s="51" t="s">
        <v>125</v>
      </c>
      <c r="I60" s="54" t="s">
        <v>125</v>
      </c>
      <c r="J60" s="55" t="s">
        <v>123</v>
      </c>
      <c r="K60" s="54" t="s">
        <v>125</v>
      </c>
      <c r="L60" s="79" t="s">
        <v>468</v>
      </c>
      <c r="M60" s="63" t="s">
        <v>450</v>
      </c>
      <c r="N60" s="55">
        <v>5</v>
      </c>
      <c r="O60" s="55">
        <v>3</v>
      </c>
      <c r="P60" s="55">
        <v>3</v>
      </c>
      <c r="Q60" s="55">
        <v>1</v>
      </c>
      <c r="R60" s="55">
        <v>5</v>
      </c>
      <c r="S60" s="55">
        <f t="shared" si="4"/>
        <v>3.6000000000000005</v>
      </c>
      <c r="T60" s="55">
        <v>5</v>
      </c>
      <c r="U60" s="55">
        <v>5</v>
      </c>
      <c r="V60" s="55">
        <f t="shared" si="5"/>
        <v>5</v>
      </c>
      <c r="W60" s="56">
        <f t="shared" si="7"/>
        <v>18.000000000000004</v>
      </c>
      <c r="X60" s="60" t="str">
        <f t="shared" si="0"/>
        <v>A</v>
      </c>
      <c r="Y60" s="57" t="s">
        <v>364</v>
      </c>
      <c r="Z60" s="58" t="s">
        <v>165</v>
      </c>
      <c r="AA60" s="55">
        <v>10</v>
      </c>
      <c r="AB60" s="55">
        <v>0</v>
      </c>
      <c r="AC60" s="55">
        <f t="shared" si="1"/>
        <v>10</v>
      </c>
      <c r="AD60" s="59">
        <f t="shared" si="2"/>
        <v>8.0000000000000036</v>
      </c>
      <c r="AE60" s="60" t="str">
        <f t="shared" si="3"/>
        <v>M</v>
      </c>
      <c r="AF60" s="58" t="s">
        <v>165</v>
      </c>
      <c r="AG60" s="58" t="s">
        <v>165</v>
      </c>
      <c r="AH60" s="58" t="s">
        <v>165</v>
      </c>
      <c r="AI60" s="58" t="s">
        <v>165</v>
      </c>
      <c r="AJ60" s="58" t="s">
        <v>165</v>
      </c>
      <c r="AK60" s="58" t="s">
        <v>165</v>
      </c>
      <c r="AL60" s="58" t="s">
        <v>165</v>
      </c>
      <c r="AM60" s="58" t="s">
        <v>165</v>
      </c>
      <c r="AN60" s="58" t="s">
        <v>165</v>
      </c>
      <c r="AO60" s="58" t="s">
        <v>165</v>
      </c>
      <c r="AP60" s="58" t="s">
        <v>165</v>
      </c>
      <c r="AQ60" s="58" t="s">
        <v>165</v>
      </c>
      <c r="AR60" s="58" t="s">
        <v>165</v>
      </c>
      <c r="AS60" s="61" t="s">
        <v>465</v>
      </c>
      <c r="AT60" s="61" t="s">
        <v>162</v>
      </c>
      <c r="AU60" s="61" t="s">
        <v>462</v>
      </c>
    </row>
    <row r="61" spans="1:47" ht="206.55" customHeight="1" x14ac:dyDescent="0.3">
      <c r="A61" s="49">
        <v>58</v>
      </c>
      <c r="B61" s="50" t="s">
        <v>102</v>
      </c>
      <c r="C61" s="51" t="s">
        <v>35</v>
      </c>
      <c r="D61" s="52" t="s">
        <v>250</v>
      </c>
      <c r="E61" s="66" t="s">
        <v>251</v>
      </c>
      <c r="F61" s="51" t="s">
        <v>123</v>
      </c>
      <c r="G61" s="51" t="s">
        <v>123</v>
      </c>
      <c r="H61" s="51" t="s">
        <v>125</v>
      </c>
      <c r="I61" s="54" t="s">
        <v>125</v>
      </c>
      <c r="J61" s="55" t="s">
        <v>123</v>
      </c>
      <c r="K61" s="54" t="s">
        <v>125</v>
      </c>
      <c r="L61" s="79" t="s">
        <v>468</v>
      </c>
      <c r="M61" s="63" t="s">
        <v>450</v>
      </c>
      <c r="N61" s="55">
        <v>2</v>
      </c>
      <c r="O61" s="55">
        <v>1</v>
      </c>
      <c r="P61" s="55">
        <v>3</v>
      </c>
      <c r="Q61" s="55">
        <v>1</v>
      </c>
      <c r="R61" s="55">
        <v>1</v>
      </c>
      <c r="S61" s="55">
        <f t="shared" si="4"/>
        <v>1.7</v>
      </c>
      <c r="T61" s="55">
        <v>3</v>
      </c>
      <c r="U61" s="55">
        <v>5</v>
      </c>
      <c r="V61" s="55">
        <f t="shared" si="5"/>
        <v>4.2</v>
      </c>
      <c r="W61" s="56">
        <f t="shared" si="7"/>
        <v>7.14</v>
      </c>
      <c r="X61" s="60" t="str">
        <f t="shared" si="0"/>
        <v>M</v>
      </c>
      <c r="Y61" s="57" t="s">
        <v>365</v>
      </c>
      <c r="Z61" s="58" t="s">
        <v>165</v>
      </c>
      <c r="AA61" s="55">
        <v>9</v>
      </c>
      <c r="AB61" s="55">
        <v>0</v>
      </c>
      <c r="AC61" s="55">
        <f t="shared" si="1"/>
        <v>9</v>
      </c>
      <c r="AD61" s="59">
        <f t="shared" si="2"/>
        <v>0.1</v>
      </c>
      <c r="AE61" s="60" t="str">
        <f t="shared" si="3"/>
        <v>R</v>
      </c>
      <c r="AF61" s="61" t="s">
        <v>165</v>
      </c>
      <c r="AG61" s="61" t="s">
        <v>165</v>
      </c>
      <c r="AH61" s="61" t="s">
        <v>165</v>
      </c>
      <c r="AI61" s="61" t="s">
        <v>165</v>
      </c>
      <c r="AJ61" s="61" t="s">
        <v>165</v>
      </c>
      <c r="AK61" s="61" t="s">
        <v>165</v>
      </c>
      <c r="AL61" s="61" t="s">
        <v>165</v>
      </c>
      <c r="AM61" s="61" t="s">
        <v>165</v>
      </c>
      <c r="AN61" s="61" t="s">
        <v>165</v>
      </c>
      <c r="AO61" s="61" t="s">
        <v>165</v>
      </c>
      <c r="AP61" s="61" t="s">
        <v>165</v>
      </c>
      <c r="AQ61" s="61" t="s">
        <v>165</v>
      </c>
      <c r="AR61" s="61" t="s">
        <v>165</v>
      </c>
      <c r="AS61" s="61" t="s">
        <v>389</v>
      </c>
      <c r="AT61" s="61" t="s">
        <v>162</v>
      </c>
      <c r="AU61" s="61" t="s">
        <v>122</v>
      </c>
    </row>
    <row r="62" spans="1:47" ht="228" customHeight="1" x14ac:dyDescent="0.3">
      <c r="A62" s="49">
        <v>59</v>
      </c>
      <c r="B62" s="50" t="s">
        <v>102</v>
      </c>
      <c r="C62" s="51" t="s">
        <v>36</v>
      </c>
      <c r="D62" s="52" t="s">
        <v>252</v>
      </c>
      <c r="E62" s="66" t="s">
        <v>137</v>
      </c>
      <c r="F62" s="51" t="s">
        <v>123</v>
      </c>
      <c r="G62" s="51" t="s">
        <v>123</v>
      </c>
      <c r="H62" s="51" t="s">
        <v>125</v>
      </c>
      <c r="I62" s="54" t="s">
        <v>125</v>
      </c>
      <c r="J62" s="55" t="s">
        <v>123</v>
      </c>
      <c r="K62" s="54" t="s">
        <v>125</v>
      </c>
      <c r="L62" s="79" t="s">
        <v>468</v>
      </c>
      <c r="M62" s="63" t="s">
        <v>451</v>
      </c>
      <c r="N62" s="55">
        <v>2</v>
      </c>
      <c r="O62" s="55">
        <v>3</v>
      </c>
      <c r="P62" s="55">
        <v>3</v>
      </c>
      <c r="Q62" s="55">
        <v>1</v>
      </c>
      <c r="R62" s="55">
        <v>1</v>
      </c>
      <c r="S62" s="55">
        <f t="shared" si="4"/>
        <v>2</v>
      </c>
      <c r="T62" s="55">
        <v>3</v>
      </c>
      <c r="U62" s="55">
        <v>5</v>
      </c>
      <c r="V62" s="55">
        <f t="shared" si="5"/>
        <v>4.2</v>
      </c>
      <c r="W62" s="56">
        <f t="shared" si="7"/>
        <v>8.4</v>
      </c>
      <c r="X62" s="60" t="str">
        <f t="shared" si="0"/>
        <v>M</v>
      </c>
      <c r="Y62" s="57" t="s">
        <v>366</v>
      </c>
      <c r="Z62" s="58" t="s">
        <v>165</v>
      </c>
      <c r="AA62" s="55">
        <v>9</v>
      </c>
      <c r="AB62" s="55">
        <v>0</v>
      </c>
      <c r="AC62" s="55">
        <f t="shared" si="1"/>
        <v>9</v>
      </c>
      <c r="AD62" s="59">
        <f t="shared" si="2"/>
        <v>0.1</v>
      </c>
      <c r="AE62" s="60" t="str">
        <f t="shared" si="3"/>
        <v>R</v>
      </c>
      <c r="AF62" s="61" t="s">
        <v>165</v>
      </c>
      <c r="AG62" s="61" t="s">
        <v>165</v>
      </c>
      <c r="AH62" s="61" t="s">
        <v>165</v>
      </c>
      <c r="AI62" s="61" t="s">
        <v>165</v>
      </c>
      <c r="AJ62" s="61" t="s">
        <v>165</v>
      </c>
      <c r="AK62" s="61" t="s">
        <v>165</v>
      </c>
      <c r="AL62" s="61" t="s">
        <v>165</v>
      </c>
      <c r="AM62" s="61" t="s">
        <v>165</v>
      </c>
      <c r="AN62" s="61" t="s">
        <v>165</v>
      </c>
      <c r="AO62" s="61" t="s">
        <v>165</v>
      </c>
      <c r="AP62" s="61" t="s">
        <v>165</v>
      </c>
      <c r="AQ62" s="61" t="s">
        <v>165</v>
      </c>
      <c r="AR62" s="61" t="s">
        <v>165</v>
      </c>
      <c r="AS62" s="61" t="s">
        <v>390</v>
      </c>
      <c r="AT62" s="61" t="s">
        <v>162</v>
      </c>
      <c r="AU62" s="61" t="s">
        <v>462</v>
      </c>
    </row>
    <row r="63" spans="1:47" ht="240.45" customHeight="1" x14ac:dyDescent="0.3">
      <c r="A63" s="49">
        <v>60</v>
      </c>
      <c r="B63" s="56" t="s">
        <v>255</v>
      </c>
      <c r="C63" s="51" t="s">
        <v>196</v>
      </c>
      <c r="D63" s="52" t="s">
        <v>256</v>
      </c>
      <c r="E63" s="52" t="s">
        <v>177</v>
      </c>
      <c r="F63" s="51" t="s">
        <v>125</v>
      </c>
      <c r="G63" s="51" t="s">
        <v>393</v>
      </c>
      <c r="H63" s="51" t="s">
        <v>123</v>
      </c>
      <c r="I63" s="53" t="s">
        <v>132</v>
      </c>
      <c r="J63" s="54" t="s">
        <v>125</v>
      </c>
      <c r="K63" s="54" t="s">
        <v>125</v>
      </c>
      <c r="L63" s="79" t="s">
        <v>320</v>
      </c>
      <c r="M63" s="57" t="s">
        <v>452</v>
      </c>
      <c r="N63" s="64">
        <v>3</v>
      </c>
      <c r="O63" s="55">
        <v>5</v>
      </c>
      <c r="P63" s="55">
        <v>3</v>
      </c>
      <c r="Q63" s="55">
        <v>1</v>
      </c>
      <c r="R63" s="55">
        <v>3</v>
      </c>
      <c r="S63" s="55">
        <f t="shared" si="4"/>
        <v>2.9000000000000004</v>
      </c>
      <c r="T63" s="55">
        <v>3</v>
      </c>
      <c r="U63" s="55">
        <v>5</v>
      </c>
      <c r="V63" s="55">
        <f t="shared" si="5"/>
        <v>4.2</v>
      </c>
      <c r="W63" s="56">
        <f t="shared" si="7"/>
        <v>12.180000000000001</v>
      </c>
      <c r="X63" s="60" t="str">
        <f t="shared" si="0"/>
        <v>M</v>
      </c>
      <c r="Y63" s="57" t="s">
        <v>367</v>
      </c>
      <c r="Z63" s="58" t="s">
        <v>165</v>
      </c>
      <c r="AA63" s="55">
        <v>8</v>
      </c>
      <c r="AB63" s="55">
        <v>0</v>
      </c>
      <c r="AC63" s="55">
        <f t="shared" si="1"/>
        <v>8</v>
      </c>
      <c r="AD63" s="59">
        <f t="shared" si="2"/>
        <v>4.1800000000000015</v>
      </c>
      <c r="AE63" s="60" t="str">
        <f t="shared" si="3"/>
        <v>B</v>
      </c>
      <c r="AF63" s="65" t="s">
        <v>165</v>
      </c>
      <c r="AG63" s="65" t="s">
        <v>165</v>
      </c>
      <c r="AH63" s="65" t="s">
        <v>165</v>
      </c>
      <c r="AI63" s="65" t="s">
        <v>165</v>
      </c>
      <c r="AJ63" s="65" t="s">
        <v>165</v>
      </c>
      <c r="AK63" s="65" t="s">
        <v>165</v>
      </c>
      <c r="AL63" s="65" t="s">
        <v>165</v>
      </c>
      <c r="AM63" s="65" t="s">
        <v>165</v>
      </c>
      <c r="AN63" s="65" t="s">
        <v>165</v>
      </c>
      <c r="AO63" s="65" t="s">
        <v>165</v>
      </c>
      <c r="AP63" s="65" t="s">
        <v>165</v>
      </c>
      <c r="AQ63" s="65" t="s">
        <v>165</v>
      </c>
      <c r="AR63" s="65" t="s">
        <v>165</v>
      </c>
      <c r="AS63" s="61"/>
      <c r="AT63" s="61"/>
      <c r="AU63" s="61"/>
    </row>
    <row r="64" spans="1:47" ht="290.39999999999998" customHeight="1" x14ac:dyDescent="0.3">
      <c r="A64" s="49">
        <v>61</v>
      </c>
      <c r="B64" s="56" t="s">
        <v>258</v>
      </c>
      <c r="C64" s="51" t="s">
        <v>259</v>
      </c>
      <c r="D64" s="52" t="s">
        <v>260</v>
      </c>
      <c r="E64" s="52" t="s">
        <v>261</v>
      </c>
      <c r="F64" s="51" t="s">
        <v>133</v>
      </c>
      <c r="G64" s="51" t="s">
        <v>391</v>
      </c>
      <c r="H64" s="51" t="s">
        <v>123</v>
      </c>
      <c r="I64" s="53" t="s">
        <v>132</v>
      </c>
      <c r="J64" s="54" t="s">
        <v>125</v>
      </c>
      <c r="K64" s="54" t="s">
        <v>125</v>
      </c>
      <c r="L64" s="79" t="s">
        <v>466</v>
      </c>
      <c r="M64" s="57" t="s">
        <v>453</v>
      </c>
      <c r="N64" s="64">
        <v>2</v>
      </c>
      <c r="O64" s="55">
        <v>3</v>
      </c>
      <c r="P64" s="55">
        <v>3</v>
      </c>
      <c r="Q64" s="55">
        <v>1</v>
      </c>
      <c r="R64" s="55">
        <v>5</v>
      </c>
      <c r="S64" s="55">
        <f t="shared" si="4"/>
        <v>2.4000000000000004</v>
      </c>
      <c r="T64" s="55">
        <v>3</v>
      </c>
      <c r="U64" s="55">
        <v>5</v>
      </c>
      <c r="V64" s="55">
        <f t="shared" si="5"/>
        <v>4.2</v>
      </c>
      <c r="W64" s="56">
        <f t="shared" si="7"/>
        <v>10.080000000000002</v>
      </c>
      <c r="X64" s="60" t="str">
        <f t="shared" si="0"/>
        <v>M</v>
      </c>
      <c r="Y64" s="57" t="s">
        <v>368</v>
      </c>
      <c r="Z64" s="58" t="s">
        <v>165</v>
      </c>
      <c r="AA64" s="55">
        <v>10</v>
      </c>
      <c r="AB64" s="55">
        <v>0</v>
      </c>
      <c r="AC64" s="55">
        <f t="shared" si="1"/>
        <v>10</v>
      </c>
      <c r="AD64" s="59">
        <f t="shared" si="2"/>
        <v>0.1</v>
      </c>
      <c r="AE64" s="60" t="str">
        <f t="shared" si="3"/>
        <v>R</v>
      </c>
      <c r="AF64" s="61" t="s">
        <v>165</v>
      </c>
      <c r="AG64" s="61" t="s">
        <v>165</v>
      </c>
      <c r="AH64" s="61" t="s">
        <v>165</v>
      </c>
      <c r="AI64" s="61" t="s">
        <v>165</v>
      </c>
      <c r="AJ64" s="65" t="s">
        <v>165</v>
      </c>
      <c r="AK64" s="65" t="s">
        <v>165</v>
      </c>
      <c r="AL64" s="65" t="s">
        <v>165</v>
      </c>
      <c r="AM64" s="65" t="s">
        <v>165</v>
      </c>
      <c r="AN64" s="65" t="s">
        <v>165</v>
      </c>
      <c r="AO64" s="65" t="s">
        <v>165</v>
      </c>
      <c r="AP64" s="65" t="s">
        <v>165</v>
      </c>
      <c r="AQ64" s="65" t="s">
        <v>165</v>
      </c>
      <c r="AR64" s="65" t="s">
        <v>165</v>
      </c>
      <c r="AS64" s="61"/>
      <c r="AT64" s="61"/>
      <c r="AU64" s="61"/>
    </row>
    <row r="65" spans="1:47" ht="160.19999999999999" customHeight="1" x14ac:dyDescent="0.3">
      <c r="A65" s="49">
        <v>62</v>
      </c>
      <c r="B65" s="56" t="s">
        <v>319</v>
      </c>
      <c r="C65" s="51" t="s">
        <v>197</v>
      </c>
      <c r="D65" s="52" t="s">
        <v>203</v>
      </c>
      <c r="E65" s="52" t="s">
        <v>204</v>
      </c>
      <c r="F65" s="51" t="s">
        <v>123</v>
      </c>
      <c r="G65" s="51" t="s">
        <v>123</v>
      </c>
      <c r="H65" s="51" t="s">
        <v>123</v>
      </c>
      <c r="I65" s="53" t="s">
        <v>132</v>
      </c>
      <c r="J65" s="54" t="s">
        <v>125</v>
      </c>
      <c r="K65" s="54" t="s">
        <v>125</v>
      </c>
      <c r="L65" s="79" t="s">
        <v>466</v>
      </c>
      <c r="M65" s="57" t="s">
        <v>454</v>
      </c>
      <c r="N65" s="64">
        <v>2</v>
      </c>
      <c r="O65" s="55">
        <v>2</v>
      </c>
      <c r="P65" s="55">
        <v>3</v>
      </c>
      <c r="Q65" s="55">
        <v>1</v>
      </c>
      <c r="R65" s="55">
        <v>1</v>
      </c>
      <c r="S65" s="55">
        <f t="shared" si="4"/>
        <v>1.85</v>
      </c>
      <c r="T65" s="55">
        <v>3</v>
      </c>
      <c r="U65" s="55">
        <v>5</v>
      </c>
      <c r="V65" s="55">
        <f t="shared" ref="V65:V72" si="8">(T65*$T$1)+(U65*$U$1)</f>
        <v>4.2</v>
      </c>
      <c r="W65" s="56">
        <f t="shared" si="7"/>
        <v>7.7700000000000005</v>
      </c>
      <c r="X65" s="60" t="str">
        <f t="shared" si="0"/>
        <v>M</v>
      </c>
      <c r="Y65" s="57" t="s">
        <v>369</v>
      </c>
      <c r="Z65" s="58" t="s">
        <v>165</v>
      </c>
      <c r="AA65" s="55">
        <v>9</v>
      </c>
      <c r="AB65" s="55">
        <v>0</v>
      </c>
      <c r="AC65" s="55">
        <f t="shared" ref="AC65:AC72" si="9">AA65-AB65</f>
        <v>9</v>
      </c>
      <c r="AD65" s="59">
        <f t="shared" ref="AD65:AD72" si="10">IF(W65-AC65&gt;0.1,W65-AC65,IF(W65-AC65&lt;=0.1,0.1))</f>
        <v>0.1</v>
      </c>
      <c r="AE65" s="60" t="str">
        <f t="shared" si="3"/>
        <v>R</v>
      </c>
      <c r="AF65" s="61" t="s">
        <v>165</v>
      </c>
      <c r="AG65" s="61" t="s">
        <v>165</v>
      </c>
      <c r="AH65" s="61" t="s">
        <v>165</v>
      </c>
      <c r="AI65" s="61" t="s">
        <v>165</v>
      </c>
      <c r="AJ65" s="65" t="s">
        <v>165</v>
      </c>
      <c r="AK65" s="65" t="s">
        <v>165</v>
      </c>
      <c r="AL65" s="65" t="s">
        <v>165</v>
      </c>
      <c r="AM65" s="65" t="s">
        <v>165</v>
      </c>
      <c r="AN65" s="65" t="s">
        <v>165</v>
      </c>
      <c r="AO65" s="65" t="s">
        <v>165</v>
      </c>
      <c r="AP65" s="65" t="s">
        <v>165</v>
      </c>
      <c r="AQ65" s="65" t="s">
        <v>165</v>
      </c>
      <c r="AR65" s="65" t="s">
        <v>165</v>
      </c>
      <c r="AS65" s="61"/>
      <c r="AT65" s="61"/>
      <c r="AU65" s="61"/>
    </row>
    <row r="66" spans="1:47" ht="160.19999999999999" customHeight="1" x14ac:dyDescent="0.3">
      <c r="A66" s="49">
        <v>63</v>
      </c>
      <c r="B66" s="56" t="s">
        <v>319</v>
      </c>
      <c r="C66" s="51" t="s">
        <v>198</v>
      </c>
      <c r="D66" s="52" t="s">
        <v>203</v>
      </c>
      <c r="E66" s="52" t="s">
        <v>204</v>
      </c>
      <c r="F66" s="51" t="s">
        <v>123</v>
      </c>
      <c r="G66" s="51" t="s">
        <v>123</v>
      </c>
      <c r="H66" s="51" t="s">
        <v>123</v>
      </c>
      <c r="I66" s="53" t="s">
        <v>132</v>
      </c>
      <c r="J66" s="54" t="s">
        <v>125</v>
      </c>
      <c r="K66" s="54" t="s">
        <v>125</v>
      </c>
      <c r="L66" s="79" t="s">
        <v>320</v>
      </c>
      <c r="M66" s="57" t="s">
        <v>455</v>
      </c>
      <c r="N66" s="64">
        <v>1</v>
      </c>
      <c r="O66" s="55">
        <v>3</v>
      </c>
      <c r="P66" s="55">
        <v>3</v>
      </c>
      <c r="Q66" s="55">
        <v>1</v>
      </c>
      <c r="R66" s="55">
        <v>1</v>
      </c>
      <c r="S66" s="55">
        <f t="shared" si="4"/>
        <v>1.5999999999999999</v>
      </c>
      <c r="T66" s="55">
        <v>3</v>
      </c>
      <c r="U66" s="55">
        <v>5</v>
      </c>
      <c r="V66" s="55">
        <f t="shared" si="8"/>
        <v>4.2</v>
      </c>
      <c r="W66" s="56">
        <f t="shared" si="7"/>
        <v>6.72</v>
      </c>
      <c r="X66" s="60" t="str">
        <f t="shared" si="0"/>
        <v>M</v>
      </c>
      <c r="Y66" s="57" t="s">
        <v>369</v>
      </c>
      <c r="Z66" s="58" t="s">
        <v>165</v>
      </c>
      <c r="AA66" s="55">
        <v>9</v>
      </c>
      <c r="AB66" s="55">
        <v>0</v>
      </c>
      <c r="AC66" s="55">
        <f t="shared" si="9"/>
        <v>9</v>
      </c>
      <c r="AD66" s="59">
        <f t="shared" si="10"/>
        <v>0.1</v>
      </c>
      <c r="AE66" s="60" t="str">
        <f t="shared" si="3"/>
        <v>R</v>
      </c>
      <c r="AF66" s="61" t="s">
        <v>165</v>
      </c>
      <c r="AG66" s="61" t="s">
        <v>165</v>
      </c>
      <c r="AH66" s="61" t="s">
        <v>165</v>
      </c>
      <c r="AI66" s="61" t="s">
        <v>165</v>
      </c>
      <c r="AJ66" s="65" t="s">
        <v>165</v>
      </c>
      <c r="AK66" s="65" t="s">
        <v>165</v>
      </c>
      <c r="AL66" s="65" t="s">
        <v>165</v>
      </c>
      <c r="AM66" s="65" t="s">
        <v>165</v>
      </c>
      <c r="AN66" s="65" t="s">
        <v>165</v>
      </c>
      <c r="AO66" s="65" t="s">
        <v>165</v>
      </c>
      <c r="AP66" s="65" t="s">
        <v>165</v>
      </c>
      <c r="AQ66" s="65" t="s">
        <v>165</v>
      </c>
      <c r="AR66" s="65" t="s">
        <v>165</v>
      </c>
      <c r="AS66" s="61"/>
      <c r="AT66" s="61"/>
      <c r="AU66" s="61"/>
    </row>
    <row r="67" spans="1:47" ht="172.8" customHeight="1" x14ac:dyDescent="0.3">
      <c r="A67" s="49">
        <v>64</v>
      </c>
      <c r="B67" s="56" t="s">
        <v>207</v>
      </c>
      <c r="C67" s="51" t="s">
        <v>176</v>
      </c>
      <c r="D67" s="52" t="s">
        <v>262</v>
      </c>
      <c r="E67" s="52" t="s">
        <v>177</v>
      </c>
      <c r="F67" s="51" t="s">
        <v>125</v>
      </c>
      <c r="G67" s="51" t="s">
        <v>393</v>
      </c>
      <c r="H67" s="51" t="s">
        <v>123</v>
      </c>
      <c r="I67" s="53" t="s">
        <v>132</v>
      </c>
      <c r="J67" s="54" t="s">
        <v>125</v>
      </c>
      <c r="K67" s="54" t="s">
        <v>125</v>
      </c>
      <c r="L67" s="79" t="s">
        <v>320</v>
      </c>
      <c r="M67" s="57" t="s">
        <v>178</v>
      </c>
      <c r="N67" s="64">
        <v>3</v>
      </c>
      <c r="O67" s="55">
        <v>5</v>
      </c>
      <c r="P67" s="55">
        <v>3</v>
      </c>
      <c r="Q67" s="55">
        <v>1</v>
      </c>
      <c r="R67" s="55">
        <v>3</v>
      </c>
      <c r="S67" s="55">
        <f t="shared" si="4"/>
        <v>2.9000000000000004</v>
      </c>
      <c r="T67" s="55">
        <v>3</v>
      </c>
      <c r="U67" s="55">
        <v>5</v>
      </c>
      <c r="V67" s="55">
        <f t="shared" si="8"/>
        <v>4.2</v>
      </c>
      <c r="W67" s="56">
        <f t="shared" si="7"/>
        <v>12.180000000000001</v>
      </c>
      <c r="X67" s="60" t="str">
        <f t="shared" si="0"/>
        <v>M</v>
      </c>
      <c r="Y67" s="57" t="s">
        <v>370</v>
      </c>
      <c r="Z67" s="58" t="s">
        <v>165</v>
      </c>
      <c r="AA67" s="55">
        <v>9</v>
      </c>
      <c r="AB67" s="55">
        <v>0</v>
      </c>
      <c r="AC67" s="55">
        <f t="shared" si="9"/>
        <v>9</v>
      </c>
      <c r="AD67" s="59">
        <f t="shared" si="10"/>
        <v>3.1800000000000015</v>
      </c>
      <c r="AE67" s="60" t="str">
        <f t="shared" si="3"/>
        <v>B</v>
      </c>
      <c r="AF67" s="61" t="s">
        <v>165</v>
      </c>
      <c r="AG67" s="61" t="s">
        <v>165</v>
      </c>
      <c r="AH67" s="61" t="s">
        <v>165</v>
      </c>
      <c r="AI67" s="61" t="s">
        <v>165</v>
      </c>
      <c r="AJ67" s="65" t="s">
        <v>165</v>
      </c>
      <c r="AK67" s="65" t="s">
        <v>165</v>
      </c>
      <c r="AL67" s="65" t="s">
        <v>165</v>
      </c>
      <c r="AM67" s="65" t="s">
        <v>165</v>
      </c>
      <c r="AN67" s="65" t="s">
        <v>165</v>
      </c>
      <c r="AO67" s="65" t="s">
        <v>165</v>
      </c>
      <c r="AP67" s="65" t="s">
        <v>165</v>
      </c>
      <c r="AQ67" s="65" t="s">
        <v>165</v>
      </c>
      <c r="AR67" s="65" t="s">
        <v>165</v>
      </c>
      <c r="AS67" s="61"/>
      <c r="AT67" s="61"/>
      <c r="AU67" s="61"/>
    </row>
    <row r="68" spans="1:47" ht="172.8" customHeight="1" x14ac:dyDescent="0.3">
      <c r="A68" s="49">
        <v>65</v>
      </c>
      <c r="B68" s="56" t="s">
        <v>205</v>
      </c>
      <c r="C68" s="51" t="s">
        <v>182</v>
      </c>
      <c r="D68" s="52" t="s">
        <v>263</v>
      </c>
      <c r="E68" s="52" t="s">
        <v>177</v>
      </c>
      <c r="F68" s="51" t="s">
        <v>125</v>
      </c>
      <c r="G68" s="51" t="s">
        <v>393</v>
      </c>
      <c r="H68" s="51" t="s">
        <v>183</v>
      </c>
      <c r="I68" s="53" t="s">
        <v>132</v>
      </c>
      <c r="J68" s="54" t="s">
        <v>125</v>
      </c>
      <c r="K68" s="54" t="s">
        <v>125</v>
      </c>
      <c r="L68" s="79" t="s">
        <v>320</v>
      </c>
      <c r="M68" s="57" t="s">
        <v>456</v>
      </c>
      <c r="N68" s="64">
        <v>4</v>
      </c>
      <c r="O68" s="55">
        <v>5</v>
      </c>
      <c r="P68" s="55">
        <v>3</v>
      </c>
      <c r="Q68" s="55">
        <v>1</v>
      </c>
      <c r="R68" s="55">
        <v>3</v>
      </c>
      <c r="S68" s="55">
        <f t="shared" si="4"/>
        <v>3.3</v>
      </c>
      <c r="T68" s="55">
        <v>3</v>
      </c>
      <c r="U68" s="55">
        <v>5</v>
      </c>
      <c r="V68" s="55">
        <f t="shared" si="8"/>
        <v>4.2</v>
      </c>
      <c r="W68" s="56">
        <f t="shared" si="7"/>
        <v>13.86</v>
      </c>
      <c r="X68" s="60" t="str">
        <f t="shared" ref="X68:X72" si="11">IF(W68="","",IF(W68&gt;16,"A",IF(W68&gt;5,"M",IF(W68&gt;2,"B","R"))))</f>
        <v>M</v>
      </c>
      <c r="Y68" s="57" t="s">
        <v>371</v>
      </c>
      <c r="Z68" s="58" t="s">
        <v>165</v>
      </c>
      <c r="AA68" s="55">
        <v>10</v>
      </c>
      <c r="AB68" s="55">
        <v>0</v>
      </c>
      <c r="AC68" s="55">
        <f t="shared" si="9"/>
        <v>10</v>
      </c>
      <c r="AD68" s="59">
        <f t="shared" si="10"/>
        <v>3.8599999999999994</v>
      </c>
      <c r="AE68" s="60" t="str">
        <f t="shared" ref="AE68:AE72" si="12">IF(AD68="","",IF(AD68&gt;16,"A",IF(AD68&gt;5,"M",IF(AD68&gt;2,"B","R"))))</f>
        <v>B</v>
      </c>
      <c r="AF68" s="61" t="s">
        <v>165</v>
      </c>
      <c r="AG68" s="61" t="s">
        <v>165</v>
      </c>
      <c r="AH68" s="61" t="s">
        <v>165</v>
      </c>
      <c r="AI68" s="61" t="s">
        <v>165</v>
      </c>
      <c r="AJ68" s="65" t="s">
        <v>165</v>
      </c>
      <c r="AK68" s="65" t="s">
        <v>165</v>
      </c>
      <c r="AL68" s="65" t="s">
        <v>165</v>
      </c>
      <c r="AM68" s="65" t="s">
        <v>165</v>
      </c>
      <c r="AN68" s="65" t="s">
        <v>165</v>
      </c>
      <c r="AO68" s="65" t="s">
        <v>165</v>
      </c>
      <c r="AP68" s="65" t="s">
        <v>165</v>
      </c>
      <c r="AQ68" s="65" t="s">
        <v>165</v>
      </c>
      <c r="AR68" s="65" t="s">
        <v>165</v>
      </c>
      <c r="AS68" s="61"/>
      <c r="AT68" s="61"/>
      <c r="AU68" s="61"/>
    </row>
    <row r="69" spans="1:47" ht="172.8" customHeight="1" x14ac:dyDescent="0.3">
      <c r="A69" s="49">
        <v>66</v>
      </c>
      <c r="B69" s="56" t="s">
        <v>184</v>
      </c>
      <c r="C69" s="51" t="s">
        <v>270</v>
      </c>
      <c r="D69" s="52" t="s">
        <v>264</v>
      </c>
      <c r="E69" s="52" t="s">
        <v>185</v>
      </c>
      <c r="F69" s="51" t="s">
        <v>125</v>
      </c>
      <c r="G69" s="51" t="s">
        <v>391</v>
      </c>
      <c r="H69" s="51" t="s">
        <v>183</v>
      </c>
      <c r="I69" s="53" t="s">
        <v>132</v>
      </c>
      <c r="J69" s="54" t="s">
        <v>125</v>
      </c>
      <c r="K69" s="54" t="s">
        <v>125</v>
      </c>
      <c r="L69" s="79" t="s">
        <v>320</v>
      </c>
      <c r="M69" s="57" t="s">
        <v>186</v>
      </c>
      <c r="N69" s="64">
        <v>1</v>
      </c>
      <c r="O69" s="55">
        <v>3</v>
      </c>
      <c r="P69" s="55">
        <v>3</v>
      </c>
      <c r="Q69" s="55">
        <v>1</v>
      </c>
      <c r="R69" s="55">
        <v>5</v>
      </c>
      <c r="S69" s="55">
        <f t="shared" ref="S69:S72" si="13">(N69*$N$1)+(O69*$O$1)+(P69*$P$1)+(R69*$R$1)+(Q69*$Q$1)</f>
        <v>1.9999999999999998</v>
      </c>
      <c r="T69" s="55">
        <v>3</v>
      </c>
      <c r="U69" s="55">
        <v>5</v>
      </c>
      <c r="V69" s="55">
        <f t="shared" si="8"/>
        <v>4.2</v>
      </c>
      <c r="W69" s="56">
        <f t="shared" si="7"/>
        <v>8.3999999999999986</v>
      </c>
      <c r="X69" s="60" t="str">
        <f t="shared" si="11"/>
        <v>M</v>
      </c>
      <c r="Y69" s="57" t="s">
        <v>372</v>
      </c>
      <c r="Z69" s="58" t="s">
        <v>165</v>
      </c>
      <c r="AA69" s="55">
        <v>8</v>
      </c>
      <c r="AB69" s="55">
        <v>0</v>
      </c>
      <c r="AC69" s="55">
        <f t="shared" si="9"/>
        <v>8</v>
      </c>
      <c r="AD69" s="59">
        <f t="shared" si="10"/>
        <v>0.39999999999999858</v>
      </c>
      <c r="AE69" s="60" t="str">
        <f t="shared" si="12"/>
        <v>R</v>
      </c>
      <c r="AF69" s="61" t="s">
        <v>165</v>
      </c>
      <c r="AG69" s="61" t="s">
        <v>165</v>
      </c>
      <c r="AH69" s="61" t="s">
        <v>165</v>
      </c>
      <c r="AI69" s="61" t="s">
        <v>165</v>
      </c>
      <c r="AJ69" s="65" t="s">
        <v>165</v>
      </c>
      <c r="AK69" s="65" t="s">
        <v>165</v>
      </c>
      <c r="AL69" s="65" t="s">
        <v>165</v>
      </c>
      <c r="AM69" s="65" t="s">
        <v>165</v>
      </c>
      <c r="AN69" s="65" t="s">
        <v>165</v>
      </c>
      <c r="AO69" s="65" t="s">
        <v>165</v>
      </c>
      <c r="AP69" s="65" t="s">
        <v>165</v>
      </c>
      <c r="AQ69" s="65" t="s">
        <v>165</v>
      </c>
      <c r="AR69" s="65" t="s">
        <v>165</v>
      </c>
      <c r="AS69" s="61"/>
      <c r="AT69" s="61"/>
      <c r="AU69" s="61"/>
    </row>
    <row r="70" spans="1:47" ht="172.8" customHeight="1" x14ac:dyDescent="0.3">
      <c r="A70" s="49">
        <v>67</v>
      </c>
      <c r="B70" s="56" t="s">
        <v>184</v>
      </c>
      <c r="C70" s="51" t="s">
        <v>271</v>
      </c>
      <c r="D70" s="52" t="s">
        <v>266</v>
      </c>
      <c r="E70" s="52" t="s">
        <v>185</v>
      </c>
      <c r="F70" s="51" t="s">
        <v>125</v>
      </c>
      <c r="G70" s="51" t="s">
        <v>391</v>
      </c>
      <c r="H70" s="51" t="s">
        <v>123</v>
      </c>
      <c r="I70" s="53" t="s">
        <v>132</v>
      </c>
      <c r="J70" s="54" t="s">
        <v>125</v>
      </c>
      <c r="K70" s="54" t="s">
        <v>125</v>
      </c>
      <c r="L70" s="79" t="s">
        <v>320</v>
      </c>
      <c r="M70" s="57" t="s">
        <v>186</v>
      </c>
      <c r="N70" s="64">
        <v>4</v>
      </c>
      <c r="O70" s="55">
        <v>3</v>
      </c>
      <c r="P70" s="55">
        <v>3</v>
      </c>
      <c r="Q70" s="55">
        <v>1</v>
      </c>
      <c r="R70" s="55">
        <v>5</v>
      </c>
      <c r="S70" s="55">
        <f t="shared" si="13"/>
        <v>3.2</v>
      </c>
      <c r="T70" s="55">
        <v>3</v>
      </c>
      <c r="U70" s="55">
        <v>5</v>
      </c>
      <c r="V70" s="55">
        <f t="shared" si="8"/>
        <v>4.2</v>
      </c>
      <c r="W70" s="56">
        <f t="shared" si="7"/>
        <v>13.440000000000001</v>
      </c>
      <c r="X70" s="60" t="str">
        <f t="shared" si="11"/>
        <v>M</v>
      </c>
      <c r="Y70" s="57" t="s">
        <v>373</v>
      </c>
      <c r="Z70" s="58" t="s">
        <v>165</v>
      </c>
      <c r="AA70" s="55">
        <v>8</v>
      </c>
      <c r="AB70" s="55">
        <v>0</v>
      </c>
      <c r="AC70" s="55">
        <f t="shared" si="9"/>
        <v>8</v>
      </c>
      <c r="AD70" s="59">
        <f t="shared" si="10"/>
        <v>5.4400000000000013</v>
      </c>
      <c r="AE70" s="60" t="str">
        <f t="shared" si="12"/>
        <v>M</v>
      </c>
      <c r="AF70" s="61" t="s">
        <v>165</v>
      </c>
      <c r="AG70" s="61" t="s">
        <v>165</v>
      </c>
      <c r="AH70" s="61" t="s">
        <v>165</v>
      </c>
      <c r="AI70" s="61" t="s">
        <v>165</v>
      </c>
      <c r="AJ70" s="65" t="s">
        <v>165</v>
      </c>
      <c r="AK70" s="65" t="s">
        <v>165</v>
      </c>
      <c r="AL70" s="65" t="s">
        <v>165</v>
      </c>
      <c r="AM70" s="65" t="s">
        <v>165</v>
      </c>
      <c r="AN70" s="65" t="s">
        <v>165</v>
      </c>
      <c r="AO70" s="65" t="s">
        <v>165</v>
      </c>
      <c r="AP70" s="65" t="s">
        <v>165</v>
      </c>
      <c r="AQ70" s="65" t="s">
        <v>165</v>
      </c>
      <c r="AR70" s="65" t="s">
        <v>165</v>
      </c>
      <c r="AS70" s="61"/>
      <c r="AT70" s="61"/>
      <c r="AU70" s="61"/>
    </row>
    <row r="71" spans="1:47" ht="172.8" customHeight="1" x14ac:dyDescent="0.3">
      <c r="A71" s="49">
        <v>68</v>
      </c>
      <c r="B71" s="56" t="s">
        <v>184</v>
      </c>
      <c r="C71" s="51" t="s">
        <v>272</v>
      </c>
      <c r="D71" s="52" t="s">
        <v>267</v>
      </c>
      <c r="E71" s="52" t="s">
        <v>185</v>
      </c>
      <c r="F71" s="51" t="s">
        <v>125</v>
      </c>
      <c r="G71" s="51" t="s">
        <v>391</v>
      </c>
      <c r="H71" s="51" t="s">
        <v>123</v>
      </c>
      <c r="I71" s="53" t="s">
        <v>132</v>
      </c>
      <c r="J71" s="54" t="s">
        <v>125</v>
      </c>
      <c r="K71" s="54" t="s">
        <v>125</v>
      </c>
      <c r="L71" s="79" t="s">
        <v>320</v>
      </c>
      <c r="M71" s="57" t="s">
        <v>208</v>
      </c>
      <c r="N71" s="64">
        <v>4</v>
      </c>
      <c r="O71" s="55">
        <v>5</v>
      </c>
      <c r="P71" s="55">
        <v>3</v>
      </c>
      <c r="Q71" s="55">
        <v>1</v>
      </c>
      <c r="R71" s="55">
        <v>5</v>
      </c>
      <c r="S71" s="55">
        <f t="shared" si="13"/>
        <v>3.5</v>
      </c>
      <c r="T71" s="55">
        <v>3</v>
      </c>
      <c r="U71" s="55">
        <v>5</v>
      </c>
      <c r="V71" s="55">
        <f t="shared" si="8"/>
        <v>4.2</v>
      </c>
      <c r="W71" s="56">
        <f t="shared" si="7"/>
        <v>14.700000000000001</v>
      </c>
      <c r="X71" s="60" t="str">
        <f t="shared" si="11"/>
        <v>M</v>
      </c>
      <c r="Y71" s="57" t="s">
        <v>374</v>
      </c>
      <c r="Z71" s="58" t="s">
        <v>165</v>
      </c>
      <c r="AA71" s="55">
        <v>10</v>
      </c>
      <c r="AB71" s="55">
        <v>0</v>
      </c>
      <c r="AC71" s="55">
        <f t="shared" si="9"/>
        <v>10</v>
      </c>
      <c r="AD71" s="59">
        <f t="shared" si="10"/>
        <v>4.7000000000000011</v>
      </c>
      <c r="AE71" s="60" t="str">
        <f t="shared" si="12"/>
        <v>B</v>
      </c>
      <c r="AF71" s="61" t="s">
        <v>165</v>
      </c>
      <c r="AG71" s="61" t="s">
        <v>165</v>
      </c>
      <c r="AH71" s="61" t="s">
        <v>165</v>
      </c>
      <c r="AI71" s="61" t="s">
        <v>165</v>
      </c>
      <c r="AJ71" s="61" t="s">
        <v>165</v>
      </c>
      <c r="AK71" s="61" t="s">
        <v>165</v>
      </c>
      <c r="AL71" s="61" t="s">
        <v>165</v>
      </c>
      <c r="AM71" s="61" t="s">
        <v>165</v>
      </c>
      <c r="AN71" s="61" t="s">
        <v>165</v>
      </c>
      <c r="AO71" s="61" t="s">
        <v>165</v>
      </c>
      <c r="AP71" s="61" t="s">
        <v>165</v>
      </c>
      <c r="AQ71" s="61" t="s">
        <v>165</v>
      </c>
      <c r="AR71" s="65" t="s">
        <v>165</v>
      </c>
      <c r="AS71" s="61"/>
      <c r="AT71" s="61"/>
      <c r="AU71" s="61"/>
    </row>
    <row r="72" spans="1:47" ht="172.8" customHeight="1" x14ac:dyDescent="0.3">
      <c r="A72" s="49">
        <v>69</v>
      </c>
      <c r="B72" s="50" t="s">
        <v>184</v>
      </c>
      <c r="C72" s="51" t="s">
        <v>206</v>
      </c>
      <c r="D72" s="52" t="s">
        <v>265</v>
      </c>
      <c r="E72" s="52" t="s">
        <v>185</v>
      </c>
      <c r="F72" s="51" t="s">
        <v>125</v>
      </c>
      <c r="G72" s="51" t="s">
        <v>391</v>
      </c>
      <c r="H72" s="51" t="s">
        <v>183</v>
      </c>
      <c r="I72" s="53" t="s">
        <v>132</v>
      </c>
      <c r="J72" s="54" t="s">
        <v>125</v>
      </c>
      <c r="K72" s="54" t="s">
        <v>125</v>
      </c>
      <c r="L72" s="79" t="s">
        <v>320</v>
      </c>
      <c r="M72" s="57" t="s">
        <v>186</v>
      </c>
      <c r="N72" s="64">
        <v>1</v>
      </c>
      <c r="O72" s="55">
        <v>3</v>
      </c>
      <c r="P72" s="55">
        <v>3</v>
      </c>
      <c r="Q72" s="55">
        <v>1</v>
      </c>
      <c r="R72" s="55">
        <v>5</v>
      </c>
      <c r="S72" s="55">
        <f t="shared" si="13"/>
        <v>1.9999999999999998</v>
      </c>
      <c r="T72" s="55">
        <v>3</v>
      </c>
      <c r="U72" s="55">
        <v>5</v>
      </c>
      <c r="V72" s="55">
        <f t="shared" si="8"/>
        <v>4.2</v>
      </c>
      <c r="W72" s="56">
        <f t="shared" si="7"/>
        <v>8.3999999999999986</v>
      </c>
      <c r="X72" s="60" t="str">
        <f t="shared" si="11"/>
        <v>M</v>
      </c>
      <c r="Y72" s="57" t="s">
        <v>375</v>
      </c>
      <c r="Z72" s="58" t="s">
        <v>165</v>
      </c>
      <c r="AA72" s="55">
        <v>9</v>
      </c>
      <c r="AB72" s="55">
        <v>0</v>
      </c>
      <c r="AC72" s="55">
        <f t="shared" si="9"/>
        <v>9</v>
      </c>
      <c r="AD72" s="59">
        <f t="shared" si="10"/>
        <v>0.1</v>
      </c>
      <c r="AE72" s="60" t="str">
        <f t="shared" si="12"/>
        <v>R</v>
      </c>
      <c r="AF72" s="61" t="s">
        <v>165</v>
      </c>
      <c r="AG72" s="61" t="s">
        <v>165</v>
      </c>
      <c r="AH72" s="61" t="s">
        <v>165</v>
      </c>
      <c r="AI72" s="61" t="s">
        <v>165</v>
      </c>
      <c r="AJ72" s="65" t="s">
        <v>165</v>
      </c>
      <c r="AK72" s="65" t="s">
        <v>165</v>
      </c>
      <c r="AL72" s="65" t="s">
        <v>165</v>
      </c>
      <c r="AM72" s="65" t="s">
        <v>165</v>
      </c>
      <c r="AN72" s="65" t="s">
        <v>165</v>
      </c>
      <c r="AO72" s="65" t="s">
        <v>165</v>
      </c>
      <c r="AP72" s="65" t="s">
        <v>165</v>
      </c>
      <c r="AQ72" s="65" t="s">
        <v>165</v>
      </c>
      <c r="AR72" s="65" t="s">
        <v>165</v>
      </c>
      <c r="AS72" s="61"/>
      <c r="AT72" s="61"/>
      <c r="AU72" s="61"/>
    </row>
  </sheetData>
  <autoFilter ref="A3:AU72" xr:uid="{8AEABB95-AE35-49BF-BC3E-BB7A85D53C52}"/>
  <mergeCells count="4">
    <mergeCell ref="N2:AG2"/>
    <mergeCell ref="AH2:AR2"/>
    <mergeCell ref="AS2:AU2"/>
    <mergeCell ref="A2:M2"/>
  </mergeCells>
  <conditionalFormatting sqref="AH3:AI3 AE3">
    <cfRule type="colorScale" priority="411">
      <colorScale>
        <cfvo type="min"/>
        <cfvo type="percentile" val="50"/>
        <cfvo type="max"/>
        <color rgb="FF63BE7B"/>
        <color rgb="FFFFEB84"/>
        <color rgb="FFF8696B"/>
      </colorScale>
    </cfRule>
  </conditionalFormatting>
  <conditionalFormatting sqref="AD3 AD1">
    <cfRule type="colorScale" priority="410">
      <colorScale>
        <cfvo type="min"/>
        <cfvo type="percentile" val="50"/>
        <cfvo type="max"/>
        <color rgb="FF63BE7B"/>
        <color rgb="FFFFEB84"/>
        <color rgb="FFF8696B"/>
      </colorScale>
    </cfRule>
  </conditionalFormatting>
  <conditionalFormatting sqref="AD3">
    <cfRule type="colorScale" priority="412">
      <colorScale>
        <cfvo type="min"/>
        <cfvo type="percentile" val="50"/>
        <cfvo type="max"/>
        <color rgb="FF63BE7B"/>
        <color rgb="FFFFEB84"/>
        <color rgb="FFF8696B"/>
      </colorScale>
    </cfRule>
  </conditionalFormatting>
  <conditionalFormatting sqref="AD1">
    <cfRule type="colorScale" priority="413">
      <colorScale>
        <cfvo type="min"/>
        <cfvo type="percentile" val="50"/>
        <cfvo type="max"/>
        <color rgb="FF63BE7B"/>
        <color rgb="FFFFEB84"/>
        <color rgb="FFF8696B"/>
      </colorScale>
    </cfRule>
  </conditionalFormatting>
  <conditionalFormatting sqref="AD1">
    <cfRule type="colorScale" priority="414">
      <colorScale>
        <cfvo type="min"/>
        <cfvo type="percentile" val="50"/>
        <cfvo type="max"/>
        <color rgb="FF63BE7B"/>
        <color rgb="FFFFEB84"/>
        <color rgb="FFF8696B"/>
      </colorScale>
    </cfRule>
  </conditionalFormatting>
  <conditionalFormatting sqref="AD1">
    <cfRule type="colorScale" priority="415">
      <colorScale>
        <cfvo type="min"/>
        <cfvo type="percentile" val="50"/>
        <cfvo type="max"/>
        <color rgb="FF63BE7B"/>
        <color rgb="FFFFEB84"/>
        <color rgb="FFF8696B"/>
      </colorScale>
    </cfRule>
  </conditionalFormatting>
  <conditionalFormatting sqref="AD1">
    <cfRule type="colorScale" priority="416">
      <colorScale>
        <cfvo type="min"/>
        <cfvo type="percentile" val="50"/>
        <cfvo type="max"/>
        <color rgb="FF63BE7B"/>
        <color rgb="FFFFEB84"/>
        <color rgb="FFF8696B"/>
      </colorScale>
    </cfRule>
  </conditionalFormatting>
  <conditionalFormatting sqref="AD4:AD5">
    <cfRule type="colorScale" priority="406">
      <colorScale>
        <cfvo type="min"/>
        <cfvo type="percentile" val="50"/>
        <cfvo type="max"/>
        <color rgb="FF63BE7B"/>
        <color rgb="FFFFEB84"/>
        <color rgb="FFF8696B"/>
      </colorScale>
    </cfRule>
  </conditionalFormatting>
  <conditionalFormatting sqref="AD4:AD5">
    <cfRule type="colorScale" priority="405">
      <colorScale>
        <cfvo type="min"/>
        <cfvo type="percentile" val="50"/>
        <cfvo type="max"/>
        <color rgb="FF63BE7B"/>
        <color rgb="FFFFEB84"/>
        <color rgb="FFF8696B"/>
      </colorScale>
    </cfRule>
  </conditionalFormatting>
  <conditionalFormatting sqref="AD4:AD5">
    <cfRule type="colorScale" priority="404">
      <colorScale>
        <cfvo type="min"/>
        <cfvo type="percentile" val="50"/>
        <cfvo type="max"/>
        <color rgb="FF63BE7B"/>
        <color rgb="FFFFEB84"/>
        <color rgb="FFF8696B"/>
      </colorScale>
    </cfRule>
  </conditionalFormatting>
  <conditionalFormatting sqref="AD4:AD5">
    <cfRule type="colorScale" priority="403">
      <colorScale>
        <cfvo type="min"/>
        <cfvo type="percentile" val="50"/>
        <cfvo type="max"/>
        <color rgb="FF63BE7B"/>
        <color rgb="FFFFEB84"/>
        <color rgb="FFF8696B"/>
      </colorScale>
    </cfRule>
  </conditionalFormatting>
  <conditionalFormatting sqref="AD4:AD5">
    <cfRule type="colorScale" priority="409">
      <colorScale>
        <cfvo type="min"/>
        <cfvo type="percentile" val="50"/>
        <cfvo type="max"/>
        <color rgb="FF63BE7B"/>
        <color rgb="FFFFEB84"/>
        <color rgb="FFF8696B"/>
      </colorScale>
    </cfRule>
  </conditionalFormatting>
  <conditionalFormatting sqref="AD4:AD5">
    <cfRule type="colorScale" priority="402">
      <colorScale>
        <cfvo type="min"/>
        <cfvo type="percentile" val="50"/>
        <cfvo type="max"/>
        <color rgb="FF63BE7B"/>
        <color rgb="FFFFEB84"/>
        <color rgb="FFF8696B"/>
      </colorScale>
    </cfRule>
  </conditionalFormatting>
  <conditionalFormatting sqref="AD4:AD5">
    <cfRule type="colorScale" priority="401">
      <colorScale>
        <cfvo type="min"/>
        <cfvo type="percentile" val="50"/>
        <cfvo type="max"/>
        <color rgb="FF63BE7B"/>
        <color rgb="FFFFEB84"/>
        <color rgb="FFF8696B"/>
      </colorScale>
    </cfRule>
  </conditionalFormatting>
  <conditionalFormatting sqref="AD7">
    <cfRule type="colorScale" priority="397">
      <colorScale>
        <cfvo type="min"/>
        <cfvo type="percentile" val="50"/>
        <cfvo type="max"/>
        <color rgb="FF63BE7B"/>
        <color rgb="FFFFEB84"/>
        <color rgb="FFF8696B"/>
      </colorScale>
    </cfRule>
  </conditionalFormatting>
  <conditionalFormatting sqref="AD7">
    <cfRule type="colorScale" priority="396">
      <colorScale>
        <cfvo type="min"/>
        <cfvo type="percentile" val="50"/>
        <cfvo type="max"/>
        <color rgb="FF63BE7B"/>
        <color rgb="FFFFEB84"/>
        <color rgb="FFF8696B"/>
      </colorScale>
    </cfRule>
  </conditionalFormatting>
  <conditionalFormatting sqref="AD7">
    <cfRule type="colorScale" priority="395">
      <colorScale>
        <cfvo type="min"/>
        <cfvo type="percentile" val="50"/>
        <cfvo type="max"/>
        <color rgb="FF63BE7B"/>
        <color rgb="FFFFEB84"/>
        <color rgb="FFF8696B"/>
      </colorScale>
    </cfRule>
  </conditionalFormatting>
  <conditionalFormatting sqref="AD7">
    <cfRule type="colorScale" priority="394">
      <colorScale>
        <cfvo type="min"/>
        <cfvo type="percentile" val="50"/>
        <cfvo type="max"/>
        <color rgb="FF63BE7B"/>
        <color rgb="FFFFEB84"/>
        <color rgb="FFF8696B"/>
      </colorScale>
    </cfRule>
  </conditionalFormatting>
  <conditionalFormatting sqref="AD7">
    <cfRule type="colorScale" priority="400">
      <colorScale>
        <cfvo type="min"/>
        <cfvo type="percentile" val="50"/>
        <cfvo type="max"/>
        <color rgb="FF63BE7B"/>
        <color rgb="FFFFEB84"/>
        <color rgb="FFF8696B"/>
      </colorScale>
    </cfRule>
  </conditionalFormatting>
  <conditionalFormatting sqref="AD6">
    <cfRule type="colorScale" priority="390">
      <colorScale>
        <cfvo type="min"/>
        <cfvo type="percentile" val="50"/>
        <cfvo type="max"/>
        <color rgb="FF63BE7B"/>
        <color rgb="FFFFEB84"/>
        <color rgb="FFF8696B"/>
      </colorScale>
    </cfRule>
  </conditionalFormatting>
  <conditionalFormatting sqref="AD6">
    <cfRule type="colorScale" priority="389">
      <colorScale>
        <cfvo type="min"/>
        <cfvo type="percentile" val="50"/>
        <cfvo type="max"/>
        <color rgb="FF63BE7B"/>
        <color rgb="FFFFEB84"/>
        <color rgb="FFF8696B"/>
      </colorScale>
    </cfRule>
  </conditionalFormatting>
  <conditionalFormatting sqref="AD6">
    <cfRule type="colorScale" priority="388">
      <colorScale>
        <cfvo type="min"/>
        <cfvo type="percentile" val="50"/>
        <cfvo type="max"/>
        <color rgb="FF63BE7B"/>
        <color rgb="FFFFEB84"/>
        <color rgb="FFF8696B"/>
      </colorScale>
    </cfRule>
  </conditionalFormatting>
  <conditionalFormatting sqref="AD6">
    <cfRule type="colorScale" priority="387">
      <colorScale>
        <cfvo type="min"/>
        <cfvo type="percentile" val="50"/>
        <cfvo type="max"/>
        <color rgb="FF63BE7B"/>
        <color rgb="FFFFEB84"/>
        <color rgb="FFF8696B"/>
      </colorScale>
    </cfRule>
  </conditionalFormatting>
  <conditionalFormatting sqref="AD6">
    <cfRule type="colorScale" priority="393">
      <colorScale>
        <cfvo type="min"/>
        <cfvo type="percentile" val="50"/>
        <cfvo type="max"/>
        <color rgb="FF63BE7B"/>
        <color rgb="FFFFEB84"/>
        <color rgb="FFF8696B"/>
      </colorScale>
    </cfRule>
  </conditionalFormatting>
  <conditionalFormatting sqref="AD6:AD7">
    <cfRule type="colorScale" priority="384">
      <colorScale>
        <cfvo type="min"/>
        <cfvo type="percentile" val="50"/>
        <cfvo type="max"/>
        <color rgb="FF63BE7B"/>
        <color rgb="FFFFEB84"/>
        <color rgb="FFF8696B"/>
      </colorScale>
    </cfRule>
  </conditionalFormatting>
  <conditionalFormatting sqref="AD6:AD7">
    <cfRule type="colorScale" priority="383">
      <colorScale>
        <cfvo type="min"/>
        <cfvo type="percentile" val="50"/>
        <cfvo type="max"/>
        <color rgb="FF63BE7B"/>
        <color rgb="FFFFEB84"/>
        <color rgb="FFF8696B"/>
      </colorScale>
    </cfRule>
  </conditionalFormatting>
  <conditionalFormatting sqref="AD8:AD9">
    <cfRule type="colorScale" priority="379">
      <colorScale>
        <cfvo type="min"/>
        <cfvo type="percentile" val="50"/>
        <cfvo type="max"/>
        <color rgb="FF63BE7B"/>
        <color rgb="FFFFEB84"/>
        <color rgb="FFF8696B"/>
      </colorScale>
    </cfRule>
  </conditionalFormatting>
  <conditionalFormatting sqref="AD8:AD9">
    <cfRule type="colorScale" priority="378">
      <colorScale>
        <cfvo type="min"/>
        <cfvo type="percentile" val="50"/>
        <cfvo type="max"/>
        <color rgb="FF63BE7B"/>
        <color rgb="FFFFEB84"/>
        <color rgb="FFF8696B"/>
      </colorScale>
    </cfRule>
  </conditionalFormatting>
  <conditionalFormatting sqref="AD8:AD9">
    <cfRule type="colorScale" priority="377">
      <colorScale>
        <cfvo type="min"/>
        <cfvo type="percentile" val="50"/>
        <cfvo type="max"/>
        <color rgb="FF63BE7B"/>
        <color rgb="FFFFEB84"/>
        <color rgb="FFF8696B"/>
      </colorScale>
    </cfRule>
  </conditionalFormatting>
  <conditionalFormatting sqref="AD8:AD9">
    <cfRule type="colorScale" priority="376">
      <colorScale>
        <cfvo type="min"/>
        <cfvo type="percentile" val="50"/>
        <cfvo type="max"/>
        <color rgb="FF63BE7B"/>
        <color rgb="FFFFEB84"/>
        <color rgb="FFF8696B"/>
      </colorScale>
    </cfRule>
  </conditionalFormatting>
  <conditionalFormatting sqref="AD8:AD9">
    <cfRule type="colorScale" priority="382">
      <colorScale>
        <cfvo type="min"/>
        <cfvo type="percentile" val="50"/>
        <cfvo type="max"/>
        <color rgb="FF63BE7B"/>
        <color rgb="FFFFEB84"/>
        <color rgb="FFF8696B"/>
      </colorScale>
    </cfRule>
  </conditionalFormatting>
  <conditionalFormatting sqref="AD8:AD9">
    <cfRule type="colorScale" priority="375">
      <colorScale>
        <cfvo type="min"/>
        <cfvo type="percentile" val="50"/>
        <cfvo type="max"/>
        <color rgb="FF63BE7B"/>
        <color rgb="FFFFEB84"/>
        <color rgb="FFF8696B"/>
      </colorScale>
    </cfRule>
  </conditionalFormatting>
  <conditionalFormatting sqref="AD8:AD9">
    <cfRule type="colorScale" priority="374">
      <colorScale>
        <cfvo type="min"/>
        <cfvo type="percentile" val="50"/>
        <cfvo type="max"/>
        <color rgb="FF63BE7B"/>
        <color rgb="FFFFEB84"/>
        <color rgb="FFF8696B"/>
      </colorScale>
    </cfRule>
  </conditionalFormatting>
  <conditionalFormatting sqref="AD10:AD11">
    <cfRule type="colorScale" priority="370">
      <colorScale>
        <cfvo type="min"/>
        <cfvo type="percentile" val="50"/>
        <cfvo type="max"/>
        <color rgb="FF63BE7B"/>
        <color rgb="FFFFEB84"/>
        <color rgb="FFF8696B"/>
      </colorScale>
    </cfRule>
  </conditionalFormatting>
  <conditionalFormatting sqref="AD10:AD11">
    <cfRule type="colorScale" priority="369">
      <colorScale>
        <cfvo type="min"/>
        <cfvo type="percentile" val="50"/>
        <cfvo type="max"/>
        <color rgb="FF63BE7B"/>
        <color rgb="FFFFEB84"/>
        <color rgb="FFF8696B"/>
      </colorScale>
    </cfRule>
  </conditionalFormatting>
  <conditionalFormatting sqref="AD10:AD11">
    <cfRule type="colorScale" priority="368">
      <colorScale>
        <cfvo type="min"/>
        <cfvo type="percentile" val="50"/>
        <cfvo type="max"/>
        <color rgb="FF63BE7B"/>
        <color rgb="FFFFEB84"/>
        <color rgb="FFF8696B"/>
      </colorScale>
    </cfRule>
  </conditionalFormatting>
  <conditionalFormatting sqref="AD10:AD11">
    <cfRule type="colorScale" priority="367">
      <colorScale>
        <cfvo type="min"/>
        <cfvo type="percentile" val="50"/>
        <cfvo type="max"/>
        <color rgb="FF63BE7B"/>
        <color rgb="FFFFEB84"/>
        <color rgb="FFF8696B"/>
      </colorScale>
    </cfRule>
  </conditionalFormatting>
  <conditionalFormatting sqref="AD10:AD11">
    <cfRule type="colorScale" priority="373">
      <colorScale>
        <cfvo type="min"/>
        <cfvo type="percentile" val="50"/>
        <cfvo type="max"/>
        <color rgb="FF63BE7B"/>
        <color rgb="FFFFEB84"/>
        <color rgb="FFF8696B"/>
      </colorScale>
    </cfRule>
  </conditionalFormatting>
  <conditionalFormatting sqref="AD10:AD11">
    <cfRule type="colorScale" priority="366">
      <colorScale>
        <cfvo type="min"/>
        <cfvo type="percentile" val="50"/>
        <cfvo type="max"/>
        <color rgb="FF63BE7B"/>
        <color rgb="FFFFEB84"/>
        <color rgb="FFF8696B"/>
      </colorScale>
    </cfRule>
  </conditionalFormatting>
  <conditionalFormatting sqref="AD10:AD11">
    <cfRule type="colorScale" priority="365">
      <colorScale>
        <cfvo type="min"/>
        <cfvo type="percentile" val="50"/>
        <cfvo type="max"/>
        <color rgb="FF63BE7B"/>
        <color rgb="FFFFEB84"/>
        <color rgb="FFF8696B"/>
      </colorScale>
    </cfRule>
  </conditionalFormatting>
  <conditionalFormatting sqref="AD12:AD13">
    <cfRule type="colorScale" priority="361">
      <colorScale>
        <cfvo type="min"/>
        <cfvo type="percentile" val="50"/>
        <cfvo type="max"/>
        <color rgb="FF63BE7B"/>
        <color rgb="FFFFEB84"/>
        <color rgb="FFF8696B"/>
      </colorScale>
    </cfRule>
  </conditionalFormatting>
  <conditionalFormatting sqref="AD12:AD13">
    <cfRule type="colorScale" priority="360">
      <colorScale>
        <cfvo type="min"/>
        <cfvo type="percentile" val="50"/>
        <cfvo type="max"/>
        <color rgb="FF63BE7B"/>
        <color rgb="FFFFEB84"/>
        <color rgb="FFF8696B"/>
      </colorScale>
    </cfRule>
  </conditionalFormatting>
  <conditionalFormatting sqref="AD12:AD13">
    <cfRule type="colorScale" priority="359">
      <colorScale>
        <cfvo type="min"/>
        <cfvo type="percentile" val="50"/>
        <cfvo type="max"/>
        <color rgb="FF63BE7B"/>
        <color rgb="FFFFEB84"/>
        <color rgb="FFF8696B"/>
      </colorScale>
    </cfRule>
  </conditionalFormatting>
  <conditionalFormatting sqref="AD12:AD13">
    <cfRule type="colorScale" priority="358">
      <colorScale>
        <cfvo type="min"/>
        <cfvo type="percentile" val="50"/>
        <cfvo type="max"/>
        <color rgb="FF63BE7B"/>
        <color rgb="FFFFEB84"/>
        <color rgb="FFF8696B"/>
      </colorScale>
    </cfRule>
  </conditionalFormatting>
  <conditionalFormatting sqref="AD12:AD13">
    <cfRule type="colorScale" priority="364">
      <colorScale>
        <cfvo type="min"/>
        <cfvo type="percentile" val="50"/>
        <cfvo type="max"/>
        <color rgb="FF63BE7B"/>
        <color rgb="FFFFEB84"/>
        <color rgb="FFF8696B"/>
      </colorScale>
    </cfRule>
  </conditionalFormatting>
  <conditionalFormatting sqref="AD12:AD13">
    <cfRule type="colorScale" priority="357">
      <colorScale>
        <cfvo type="min"/>
        <cfvo type="percentile" val="50"/>
        <cfvo type="max"/>
        <color rgb="FF63BE7B"/>
        <color rgb="FFFFEB84"/>
        <color rgb="FFF8696B"/>
      </colorScale>
    </cfRule>
  </conditionalFormatting>
  <conditionalFormatting sqref="AD12:AD13">
    <cfRule type="colorScale" priority="356">
      <colorScale>
        <cfvo type="min"/>
        <cfvo type="percentile" val="50"/>
        <cfvo type="max"/>
        <color rgb="FF63BE7B"/>
        <color rgb="FFFFEB84"/>
        <color rgb="FFF8696B"/>
      </colorScale>
    </cfRule>
  </conditionalFormatting>
  <conditionalFormatting sqref="AD14:AD15">
    <cfRule type="colorScale" priority="352">
      <colorScale>
        <cfvo type="min"/>
        <cfvo type="percentile" val="50"/>
        <cfvo type="max"/>
        <color rgb="FF63BE7B"/>
        <color rgb="FFFFEB84"/>
        <color rgb="FFF8696B"/>
      </colorScale>
    </cfRule>
  </conditionalFormatting>
  <conditionalFormatting sqref="AD14:AD15">
    <cfRule type="colorScale" priority="351">
      <colorScale>
        <cfvo type="min"/>
        <cfvo type="percentile" val="50"/>
        <cfvo type="max"/>
        <color rgb="FF63BE7B"/>
        <color rgb="FFFFEB84"/>
        <color rgb="FFF8696B"/>
      </colorScale>
    </cfRule>
  </conditionalFormatting>
  <conditionalFormatting sqref="AD14:AD15">
    <cfRule type="colorScale" priority="350">
      <colorScale>
        <cfvo type="min"/>
        <cfvo type="percentile" val="50"/>
        <cfvo type="max"/>
        <color rgb="FF63BE7B"/>
        <color rgb="FFFFEB84"/>
        <color rgb="FFF8696B"/>
      </colorScale>
    </cfRule>
  </conditionalFormatting>
  <conditionalFormatting sqref="AD14:AD15">
    <cfRule type="colorScale" priority="349">
      <colorScale>
        <cfvo type="min"/>
        <cfvo type="percentile" val="50"/>
        <cfvo type="max"/>
        <color rgb="FF63BE7B"/>
        <color rgb="FFFFEB84"/>
        <color rgb="FFF8696B"/>
      </colorScale>
    </cfRule>
  </conditionalFormatting>
  <conditionalFormatting sqref="AD14:AD15">
    <cfRule type="colorScale" priority="355">
      <colorScale>
        <cfvo type="min"/>
        <cfvo type="percentile" val="50"/>
        <cfvo type="max"/>
        <color rgb="FF63BE7B"/>
        <color rgb="FFFFEB84"/>
        <color rgb="FFF8696B"/>
      </colorScale>
    </cfRule>
  </conditionalFormatting>
  <conditionalFormatting sqref="AD14:AD15">
    <cfRule type="colorScale" priority="348">
      <colorScale>
        <cfvo type="min"/>
        <cfvo type="percentile" val="50"/>
        <cfvo type="max"/>
        <color rgb="FF63BE7B"/>
        <color rgb="FFFFEB84"/>
        <color rgb="FFF8696B"/>
      </colorScale>
    </cfRule>
  </conditionalFormatting>
  <conditionalFormatting sqref="AD14:AD15">
    <cfRule type="colorScale" priority="347">
      <colorScale>
        <cfvo type="min"/>
        <cfvo type="percentile" val="50"/>
        <cfvo type="max"/>
        <color rgb="FF63BE7B"/>
        <color rgb="FFFFEB84"/>
        <color rgb="FFF8696B"/>
      </colorScale>
    </cfRule>
  </conditionalFormatting>
  <conditionalFormatting sqref="AD16:AD17">
    <cfRule type="colorScale" priority="343">
      <colorScale>
        <cfvo type="min"/>
        <cfvo type="percentile" val="50"/>
        <cfvo type="max"/>
        <color rgb="FF63BE7B"/>
        <color rgb="FFFFEB84"/>
        <color rgb="FFF8696B"/>
      </colorScale>
    </cfRule>
  </conditionalFormatting>
  <conditionalFormatting sqref="AD16:AD17">
    <cfRule type="colorScale" priority="342">
      <colorScale>
        <cfvo type="min"/>
        <cfvo type="percentile" val="50"/>
        <cfvo type="max"/>
        <color rgb="FF63BE7B"/>
        <color rgb="FFFFEB84"/>
        <color rgb="FFF8696B"/>
      </colorScale>
    </cfRule>
  </conditionalFormatting>
  <conditionalFormatting sqref="AD16:AD17">
    <cfRule type="colorScale" priority="341">
      <colorScale>
        <cfvo type="min"/>
        <cfvo type="percentile" val="50"/>
        <cfvo type="max"/>
        <color rgb="FF63BE7B"/>
        <color rgb="FFFFEB84"/>
        <color rgb="FFF8696B"/>
      </colorScale>
    </cfRule>
  </conditionalFormatting>
  <conditionalFormatting sqref="AD16:AD17">
    <cfRule type="colorScale" priority="340">
      <colorScale>
        <cfvo type="min"/>
        <cfvo type="percentile" val="50"/>
        <cfvo type="max"/>
        <color rgb="FF63BE7B"/>
        <color rgb="FFFFEB84"/>
        <color rgb="FFF8696B"/>
      </colorScale>
    </cfRule>
  </conditionalFormatting>
  <conditionalFormatting sqref="AD16:AD17">
    <cfRule type="colorScale" priority="346">
      <colorScale>
        <cfvo type="min"/>
        <cfvo type="percentile" val="50"/>
        <cfvo type="max"/>
        <color rgb="FF63BE7B"/>
        <color rgb="FFFFEB84"/>
        <color rgb="FFF8696B"/>
      </colorScale>
    </cfRule>
  </conditionalFormatting>
  <conditionalFormatting sqref="AD16:AD17">
    <cfRule type="colorScale" priority="339">
      <colorScale>
        <cfvo type="min"/>
        <cfvo type="percentile" val="50"/>
        <cfvo type="max"/>
        <color rgb="FF63BE7B"/>
        <color rgb="FFFFEB84"/>
        <color rgb="FFF8696B"/>
      </colorScale>
    </cfRule>
  </conditionalFormatting>
  <conditionalFormatting sqref="AD16:AD17">
    <cfRule type="colorScale" priority="338">
      <colorScale>
        <cfvo type="min"/>
        <cfvo type="percentile" val="50"/>
        <cfvo type="max"/>
        <color rgb="FF63BE7B"/>
        <color rgb="FFFFEB84"/>
        <color rgb="FFF8696B"/>
      </colorScale>
    </cfRule>
  </conditionalFormatting>
  <conditionalFormatting sqref="AD4:AD17">
    <cfRule type="colorScale" priority="337">
      <colorScale>
        <cfvo type="min"/>
        <cfvo type="percentile" val="50"/>
        <cfvo type="max"/>
        <color rgb="FF63BE7B"/>
        <color rgb="FFFFEB84"/>
        <color rgb="FFF8696B"/>
      </colorScale>
    </cfRule>
  </conditionalFormatting>
  <conditionalFormatting sqref="AD18:AD20">
    <cfRule type="colorScale" priority="333">
      <colorScale>
        <cfvo type="min"/>
        <cfvo type="percentile" val="50"/>
        <cfvo type="max"/>
        <color rgb="FF63BE7B"/>
        <color rgb="FFFFEB84"/>
        <color rgb="FFF8696B"/>
      </colorScale>
    </cfRule>
  </conditionalFormatting>
  <conditionalFormatting sqref="AD18:AD20">
    <cfRule type="colorScale" priority="332">
      <colorScale>
        <cfvo type="min"/>
        <cfvo type="percentile" val="50"/>
        <cfvo type="max"/>
        <color rgb="FF63BE7B"/>
        <color rgb="FFFFEB84"/>
        <color rgb="FFF8696B"/>
      </colorScale>
    </cfRule>
  </conditionalFormatting>
  <conditionalFormatting sqref="AD18:AD20">
    <cfRule type="colorScale" priority="331">
      <colorScale>
        <cfvo type="min"/>
        <cfvo type="percentile" val="50"/>
        <cfvo type="max"/>
        <color rgb="FF63BE7B"/>
        <color rgb="FFFFEB84"/>
        <color rgb="FFF8696B"/>
      </colorScale>
    </cfRule>
  </conditionalFormatting>
  <conditionalFormatting sqref="AD18:AD20">
    <cfRule type="colorScale" priority="330">
      <colorScale>
        <cfvo type="min"/>
        <cfvo type="percentile" val="50"/>
        <cfvo type="max"/>
        <color rgb="FF63BE7B"/>
        <color rgb="FFFFEB84"/>
        <color rgb="FFF8696B"/>
      </colorScale>
    </cfRule>
  </conditionalFormatting>
  <conditionalFormatting sqref="AD18:AD20">
    <cfRule type="colorScale" priority="336">
      <colorScale>
        <cfvo type="min"/>
        <cfvo type="percentile" val="50"/>
        <cfvo type="max"/>
        <color rgb="FF63BE7B"/>
        <color rgb="FFFFEB84"/>
        <color rgb="FFF8696B"/>
      </colorScale>
    </cfRule>
  </conditionalFormatting>
  <conditionalFormatting sqref="AD18:AD20">
    <cfRule type="colorScale" priority="329">
      <colorScale>
        <cfvo type="min"/>
        <cfvo type="percentile" val="50"/>
        <cfvo type="max"/>
        <color rgb="FF63BE7B"/>
        <color rgb="FFFFEB84"/>
        <color rgb="FFF8696B"/>
      </colorScale>
    </cfRule>
  </conditionalFormatting>
  <conditionalFormatting sqref="AD18:AD20">
    <cfRule type="colorScale" priority="328">
      <colorScale>
        <cfvo type="min"/>
        <cfvo type="percentile" val="50"/>
        <cfvo type="max"/>
        <color rgb="FF63BE7B"/>
        <color rgb="FFFFEB84"/>
        <color rgb="FFF8696B"/>
      </colorScale>
    </cfRule>
  </conditionalFormatting>
  <conditionalFormatting sqref="AD18:AD20">
    <cfRule type="colorScale" priority="327">
      <colorScale>
        <cfvo type="min"/>
        <cfvo type="percentile" val="50"/>
        <cfvo type="max"/>
        <color rgb="FF63BE7B"/>
        <color rgb="FFFFEB84"/>
        <color rgb="FFF8696B"/>
      </colorScale>
    </cfRule>
  </conditionalFormatting>
  <conditionalFormatting sqref="AD22">
    <cfRule type="colorScale" priority="315">
      <colorScale>
        <cfvo type="min"/>
        <cfvo type="percentile" val="50"/>
        <cfvo type="max"/>
        <color rgb="FF63BE7B"/>
        <color rgb="FFFFEB84"/>
        <color rgb="FFF8696B"/>
      </colorScale>
    </cfRule>
  </conditionalFormatting>
  <conditionalFormatting sqref="AD22">
    <cfRule type="colorScale" priority="314">
      <colorScale>
        <cfvo type="min"/>
        <cfvo type="percentile" val="50"/>
        <cfvo type="max"/>
        <color rgb="FF63BE7B"/>
        <color rgb="FFFFEB84"/>
        <color rgb="FFF8696B"/>
      </colorScale>
    </cfRule>
  </conditionalFormatting>
  <conditionalFormatting sqref="AD22">
    <cfRule type="colorScale" priority="313">
      <colorScale>
        <cfvo type="min"/>
        <cfvo type="percentile" val="50"/>
        <cfvo type="max"/>
        <color rgb="FF63BE7B"/>
        <color rgb="FFFFEB84"/>
        <color rgb="FFF8696B"/>
      </colorScale>
    </cfRule>
  </conditionalFormatting>
  <conditionalFormatting sqref="AD22">
    <cfRule type="colorScale" priority="318">
      <colorScale>
        <cfvo type="min"/>
        <cfvo type="percentile" val="50"/>
        <cfvo type="max"/>
        <color rgb="FF63BE7B"/>
        <color rgb="FFFFEB84"/>
        <color rgb="FFF8696B"/>
      </colorScale>
    </cfRule>
  </conditionalFormatting>
  <conditionalFormatting sqref="AD22">
    <cfRule type="colorScale" priority="312">
      <colorScale>
        <cfvo type="min"/>
        <cfvo type="percentile" val="50"/>
        <cfvo type="max"/>
        <color rgb="FF63BE7B"/>
        <color rgb="FFFFEB84"/>
        <color rgb="FFF8696B"/>
      </colorScale>
    </cfRule>
  </conditionalFormatting>
  <conditionalFormatting sqref="AD21:AD22">
    <cfRule type="colorScale" priority="307">
      <colorScale>
        <cfvo type="min"/>
        <cfvo type="percentile" val="50"/>
        <cfvo type="max"/>
        <color rgb="FF63BE7B"/>
        <color rgb="FFFFEB84"/>
        <color rgb="FFF8696B"/>
      </colorScale>
    </cfRule>
  </conditionalFormatting>
  <conditionalFormatting sqref="AD21">
    <cfRule type="colorScale" priority="321">
      <colorScale>
        <cfvo type="min"/>
        <cfvo type="percentile" val="50"/>
        <cfvo type="max"/>
        <color rgb="FF63BE7B"/>
        <color rgb="FFFFEB84"/>
        <color rgb="FFF8696B"/>
      </colorScale>
    </cfRule>
  </conditionalFormatting>
  <conditionalFormatting sqref="AD21">
    <cfRule type="colorScale" priority="322">
      <colorScale>
        <cfvo type="min"/>
        <cfvo type="percentile" val="50"/>
        <cfvo type="max"/>
        <color rgb="FF63BE7B"/>
        <color rgb="FFFFEB84"/>
        <color rgb="FFF8696B"/>
      </colorScale>
    </cfRule>
  </conditionalFormatting>
  <conditionalFormatting sqref="AD21">
    <cfRule type="colorScale" priority="323">
      <colorScale>
        <cfvo type="min"/>
        <cfvo type="percentile" val="50"/>
        <cfvo type="max"/>
        <color rgb="FF63BE7B"/>
        <color rgb="FFFFEB84"/>
        <color rgb="FFF8696B"/>
      </colorScale>
    </cfRule>
  </conditionalFormatting>
  <conditionalFormatting sqref="AD21:AD22">
    <cfRule type="colorScale" priority="324">
      <colorScale>
        <cfvo type="min"/>
        <cfvo type="percentile" val="50"/>
        <cfvo type="max"/>
        <color rgb="FF63BE7B"/>
        <color rgb="FFFFEB84"/>
        <color rgb="FFF8696B"/>
      </colorScale>
    </cfRule>
  </conditionalFormatting>
  <conditionalFormatting sqref="AD21:AD22">
    <cfRule type="colorScale" priority="325">
      <colorScale>
        <cfvo type="min"/>
        <cfvo type="percentile" val="50"/>
        <cfvo type="max"/>
        <color rgb="FF63BE7B"/>
        <color rgb="FFFFEB84"/>
        <color rgb="FFF8696B"/>
      </colorScale>
    </cfRule>
  </conditionalFormatting>
  <conditionalFormatting sqref="AD21">
    <cfRule type="colorScale" priority="326">
      <colorScale>
        <cfvo type="min"/>
        <cfvo type="percentile" val="50"/>
        <cfvo type="max"/>
        <color rgb="FF63BE7B"/>
        <color rgb="FFFFEB84"/>
        <color rgb="FFF8696B"/>
      </colorScale>
    </cfRule>
  </conditionalFormatting>
  <conditionalFormatting sqref="AD23:AD24">
    <cfRule type="colorScale" priority="301">
      <colorScale>
        <cfvo type="min"/>
        <cfvo type="percentile" val="50"/>
        <cfvo type="max"/>
        <color rgb="FF63BE7B"/>
        <color rgb="FFFFEB84"/>
        <color rgb="FFF8696B"/>
      </colorScale>
    </cfRule>
  </conditionalFormatting>
  <conditionalFormatting sqref="AD23:AD24">
    <cfRule type="colorScale" priority="300">
      <colorScale>
        <cfvo type="min"/>
        <cfvo type="percentile" val="50"/>
        <cfvo type="max"/>
        <color rgb="FF63BE7B"/>
        <color rgb="FFFFEB84"/>
        <color rgb="FFF8696B"/>
      </colorScale>
    </cfRule>
  </conditionalFormatting>
  <conditionalFormatting sqref="AD23:AD24">
    <cfRule type="colorScale" priority="299">
      <colorScale>
        <cfvo type="min"/>
        <cfvo type="percentile" val="50"/>
        <cfvo type="max"/>
        <color rgb="FF63BE7B"/>
        <color rgb="FFFFEB84"/>
        <color rgb="FFF8696B"/>
      </colorScale>
    </cfRule>
  </conditionalFormatting>
  <conditionalFormatting sqref="AD23:AD24">
    <cfRule type="colorScale" priority="304">
      <colorScale>
        <cfvo type="min"/>
        <cfvo type="percentile" val="50"/>
        <cfvo type="max"/>
        <color rgb="FF63BE7B"/>
        <color rgb="FFFFEB84"/>
        <color rgb="FFF8696B"/>
      </colorScale>
    </cfRule>
  </conditionalFormatting>
  <conditionalFormatting sqref="AD23:AD24">
    <cfRule type="colorScale" priority="298">
      <colorScale>
        <cfvo type="min"/>
        <cfvo type="percentile" val="50"/>
        <cfvo type="max"/>
        <color rgb="FF63BE7B"/>
        <color rgb="FFFFEB84"/>
        <color rgb="FFF8696B"/>
      </colorScale>
    </cfRule>
  </conditionalFormatting>
  <conditionalFormatting sqref="AD23:AD24">
    <cfRule type="colorScale" priority="297">
      <colorScale>
        <cfvo type="min"/>
        <cfvo type="percentile" val="50"/>
        <cfvo type="max"/>
        <color rgb="FF63BE7B"/>
        <color rgb="FFFFEB84"/>
        <color rgb="FFF8696B"/>
      </colorScale>
    </cfRule>
  </conditionalFormatting>
  <conditionalFormatting sqref="AD23:AD24">
    <cfRule type="colorScale" priority="305">
      <colorScale>
        <cfvo type="min"/>
        <cfvo type="percentile" val="50"/>
        <cfvo type="max"/>
        <color rgb="FF63BE7B"/>
        <color rgb="FFFFEB84"/>
        <color rgb="FFF8696B"/>
      </colorScale>
    </cfRule>
  </conditionalFormatting>
  <conditionalFormatting sqref="AD23:AD24">
    <cfRule type="colorScale" priority="306">
      <colorScale>
        <cfvo type="min"/>
        <cfvo type="percentile" val="50"/>
        <cfvo type="max"/>
        <color rgb="FF63BE7B"/>
        <color rgb="FFFFEB84"/>
        <color rgb="FFF8696B"/>
      </colorScale>
    </cfRule>
  </conditionalFormatting>
  <conditionalFormatting sqref="AD25">
    <cfRule type="colorScale" priority="291">
      <colorScale>
        <cfvo type="min"/>
        <cfvo type="percentile" val="50"/>
        <cfvo type="max"/>
        <color rgb="FF63BE7B"/>
        <color rgb="FFFFEB84"/>
        <color rgb="FFF8696B"/>
      </colorScale>
    </cfRule>
  </conditionalFormatting>
  <conditionalFormatting sqref="AD25">
    <cfRule type="colorScale" priority="290">
      <colorScale>
        <cfvo type="min"/>
        <cfvo type="percentile" val="50"/>
        <cfvo type="max"/>
        <color rgb="FF63BE7B"/>
        <color rgb="FFFFEB84"/>
        <color rgb="FFF8696B"/>
      </colorScale>
    </cfRule>
  </conditionalFormatting>
  <conditionalFormatting sqref="AD25">
    <cfRule type="colorScale" priority="289">
      <colorScale>
        <cfvo type="min"/>
        <cfvo type="percentile" val="50"/>
        <cfvo type="max"/>
        <color rgb="FF63BE7B"/>
        <color rgb="FFFFEB84"/>
        <color rgb="FFF8696B"/>
      </colorScale>
    </cfRule>
  </conditionalFormatting>
  <conditionalFormatting sqref="AD25">
    <cfRule type="colorScale" priority="294">
      <colorScale>
        <cfvo type="min"/>
        <cfvo type="percentile" val="50"/>
        <cfvo type="max"/>
        <color rgb="FF63BE7B"/>
        <color rgb="FFFFEB84"/>
        <color rgb="FFF8696B"/>
      </colorScale>
    </cfRule>
  </conditionalFormatting>
  <conditionalFormatting sqref="AD25">
    <cfRule type="colorScale" priority="288">
      <colorScale>
        <cfvo type="min"/>
        <cfvo type="percentile" val="50"/>
        <cfvo type="max"/>
        <color rgb="FF63BE7B"/>
        <color rgb="FFFFEB84"/>
        <color rgb="FFF8696B"/>
      </colorScale>
    </cfRule>
  </conditionalFormatting>
  <conditionalFormatting sqref="AD25">
    <cfRule type="colorScale" priority="287">
      <colorScale>
        <cfvo type="min"/>
        <cfvo type="percentile" val="50"/>
        <cfvo type="max"/>
        <color rgb="FF63BE7B"/>
        <color rgb="FFFFEB84"/>
        <color rgb="FFF8696B"/>
      </colorScale>
    </cfRule>
  </conditionalFormatting>
  <conditionalFormatting sqref="AD25">
    <cfRule type="colorScale" priority="295">
      <colorScale>
        <cfvo type="min"/>
        <cfvo type="percentile" val="50"/>
        <cfvo type="max"/>
        <color rgb="FF63BE7B"/>
        <color rgb="FFFFEB84"/>
        <color rgb="FFF8696B"/>
      </colorScale>
    </cfRule>
  </conditionalFormatting>
  <conditionalFormatting sqref="AD25">
    <cfRule type="colorScale" priority="296">
      <colorScale>
        <cfvo type="min"/>
        <cfvo type="percentile" val="50"/>
        <cfvo type="max"/>
        <color rgb="FF63BE7B"/>
        <color rgb="FFFFEB84"/>
        <color rgb="FFF8696B"/>
      </colorScale>
    </cfRule>
  </conditionalFormatting>
  <conditionalFormatting sqref="AD26:AD27">
    <cfRule type="colorScale" priority="278">
      <colorScale>
        <cfvo type="min"/>
        <cfvo type="percentile" val="50"/>
        <cfvo type="max"/>
        <color rgb="FF63BE7B"/>
        <color rgb="FFFFEB84"/>
        <color rgb="FFF8696B"/>
      </colorScale>
    </cfRule>
  </conditionalFormatting>
  <conditionalFormatting sqref="AD26:AD27">
    <cfRule type="colorScale" priority="281">
      <colorScale>
        <cfvo type="min"/>
        <cfvo type="percentile" val="50"/>
        <cfvo type="max"/>
        <color rgb="FF63BE7B"/>
        <color rgb="FFFFEB84"/>
        <color rgb="FFF8696B"/>
      </colorScale>
    </cfRule>
  </conditionalFormatting>
  <conditionalFormatting sqref="AD26:AD27">
    <cfRule type="colorScale" priority="282">
      <colorScale>
        <cfvo type="min"/>
        <cfvo type="percentile" val="50"/>
        <cfvo type="max"/>
        <color rgb="FF63BE7B"/>
        <color rgb="FFFFEB84"/>
        <color rgb="FFF8696B"/>
      </colorScale>
    </cfRule>
  </conditionalFormatting>
  <conditionalFormatting sqref="AD26:AD27">
    <cfRule type="colorScale" priority="283">
      <colorScale>
        <cfvo type="min"/>
        <cfvo type="percentile" val="50"/>
        <cfvo type="max"/>
        <color rgb="FF63BE7B"/>
        <color rgb="FFFFEB84"/>
        <color rgb="FFF8696B"/>
      </colorScale>
    </cfRule>
  </conditionalFormatting>
  <conditionalFormatting sqref="AD26:AD27">
    <cfRule type="colorScale" priority="284">
      <colorScale>
        <cfvo type="min"/>
        <cfvo type="percentile" val="50"/>
        <cfvo type="max"/>
        <color rgb="FF63BE7B"/>
        <color rgb="FFFFEB84"/>
        <color rgb="FFF8696B"/>
      </colorScale>
    </cfRule>
  </conditionalFormatting>
  <conditionalFormatting sqref="AD26:AD27">
    <cfRule type="colorScale" priority="285">
      <colorScale>
        <cfvo type="min"/>
        <cfvo type="percentile" val="50"/>
        <cfvo type="max"/>
        <color rgb="FF63BE7B"/>
        <color rgb="FFFFEB84"/>
        <color rgb="FFF8696B"/>
      </colorScale>
    </cfRule>
  </conditionalFormatting>
  <conditionalFormatting sqref="AD26:AD27">
    <cfRule type="colorScale" priority="286">
      <colorScale>
        <cfvo type="min"/>
        <cfvo type="percentile" val="50"/>
        <cfvo type="max"/>
        <color rgb="FF63BE7B"/>
        <color rgb="FFFFEB84"/>
        <color rgb="FFF8696B"/>
      </colorScale>
    </cfRule>
  </conditionalFormatting>
  <conditionalFormatting sqref="AD28:AD29">
    <cfRule type="colorScale" priority="267">
      <colorScale>
        <cfvo type="min"/>
        <cfvo type="percentile" val="50"/>
        <cfvo type="max"/>
        <color rgb="FF63BE7B"/>
        <color rgb="FFFFEB84"/>
        <color rgb="FFF8696B"/>
      </colorScale>
    </cfRule>
  </conditionalFormatting>
  <conditionalFormatting sqref="AD28:AD29">
    <cfRule type="colorScale" priority="272">
      <colorScale>
        <cfvo type="min"/>
        <cfvo type="percentile" val="50"/>
        <cfvo type="max"/>
        <color rgb="FF63BE7B"/>
        <color rgb="FFFFEB84"/>
        <color rgb="FFF8696B"/>
      </colorScale>
    </cfRule>
  </conditionalFormatting>
  <conditionalFormatting sqref="AD28:AD29">
    <cfRule type="colorScale" priority="273">
      <colorScale>
        <cfvo type="min"/>
        <cfvo type="percentile" val="50"/>
        <cfvo type="max"/>
        <color rgb="FF63BE7B"/>
        <color rgb="FFFFEB84"/>
        <color rgb="FFF8696B"/>
      </colorScale>
    </cfRule>
  </conditionalFormatting>
  <conditionalFormatting sqref="AD28:AD29">
    <cfRule type="colorScale" priority="274">
      <colorScale>
        <cfvo type="min"/>
        <cfvo type="percentile" val="50"/>
        <cfvo type="max"/>
        <color rgb="FF63BE7B"/>
        <color rgb="FFFFEB84"/>
        <color rgb="FFF8696B"/>
      </colorScale>
    </cfRule>
  </conditionalFormatting>
  <conditionalFormatting sqref="AD28:AD29">
    <cfRule type="colorScale" priority="275">
      <colorScale>
        <cfvo type="min"/>
        <cfvo type="percentile" val="50"/>
        <cfvo type="max"/>
        <color rgb="FF63BE7B"/>
        <color rgb="FFFFEB84"/>
        <color rgb="FFF8696B"/>
      </colorScale>
    </cfRule>
  </conditionalFormatting>
  <conditionalFormatting sqref="AD28:AD29">
    <cfRule type="colorScale" priority="276">
      <colorScale>
        <cfvo type="min"/>
        <cfvo type="percentile" val="50"/>
        <cfvo type="max"/>
        <color rgb="FF63BE7B"/>
        <color rgb="FFFFEB84"/>
        <color rgb="FFF8696B"/>
      </colorScale>
    </cfRule>
  </conditionalFormatting>
  <conditionalFormatting sqref="AD28:AD29">
    <cfRule type="colorScale" priority="277">
      <colorScale>
        <cfvo type="min"/>
        <cfvo type="percentile" val="50"/>
        <cfvo type="max"/>
        <color rgb="FF63BE7B"/>
        <color rgb="FFFFEB84"/>
        <color rgb="FFF8696B"/>
      </colorScale>
    </cfRule>
  </conditionalFormatting>
  <conditionalFormatting sqref="AD30:AD31">
    <cfRule type="colorScale" priority="258">
      <colorScale>
        <cfvo type="min"/>
        <cfvo type="percentile" val="50"/>
        <cfvo type="max"/>
        <color rgb="FF63BE7B"/>
        <color rgb="FFFFEB84"/>
        <color rgb="FFF8696B"/>
      </colorScale>
    </cfRule>
  </conditionalFormatting>
  <conditionalFormatting sqref="AD30:AD31">
    <cfRule type="colorScale" priority="261">
      <colorScale>
        <cfvo type="min"/>
        <cfvo type="percentile" val="50"/>
        <cfvo type="max"/>
        <color rgb="FF63BE7B"/>
        <color rgb="FFFFEB84"/>
        <color rgb="FFF8696B"/>
      </colorScale>
    </cfRule>
  </conditionalFormatting>
  <conditionalFormatting sqref="AD30:AD31">
    <cfRule type="colorScale" priority="262">
      <colorScale>
        <cfvo type="min"/>
        <cfvo type="percentile" val="50"/>
        <cfvo type="max"/>
        <color rgb="FF63BE7B"/>
        <color rgb="FFFFEB84"/>
        <color rgb="FFF8696B"/>
      </colorScale>
    </cfRule>
  </conditionalFormatting>
  <conditionalFormatting sqref="AD30:AD31">
    <cfRule type="colorScale" priority="263">
      <colorScale>
        <cfvo type="min"/>
        <cfvo type="percentile" val="50"/>
        <cfvo type="max"/>
        <color rgb="FF63BE7B"/>
        <color rgb="FFFFEB84"/>
        <color rgb="FFF8696B"/>
      </colorScale>
    </cfRule>
  </conditionalFormatting>
  <conditionalFormatting sqref="AD30:AD31">
    <cfRule type="colorScale" priority="264">
      <colorScale>
        <cfvo type="min"/>
        <cfvo type="percentile" val="50"/>
        <cfvo type="max"/>
        <color rgb="FF63BE7B"/>
        <color rgb="FFFFEB84"/>
        <color rgb="FFF8696B"/>
      </colorScale>
    </cfRule>
  </conditionalFormatting>
  <conditionalFormatting sqref="AD30:AD31">
    <cfRule type="colorScale" priority="265">
      <colorScale>
        <cfvo type="min"/>
        <cfvo type="percentile" val="50"/>
        <cfvo type="max"/>
        <color rgb="FF63BE7B"/>
        <color rgb="FFFFEB84"/>
        <color rgb="FFF8696B"/>
      </colorScale>
    </cfRule>
  </conditionalFormatting>
  <conditionalFormatting sqref="AD30:AD31">
    <cfRule type="colorScale" priority="266">
      <colorScale>
        <cfvo type="min"/>
        <cfvo type="percentile" val="50"/>
        <cfvo type="max"/>
        <color rgb="FF63BE7B"/>
        <color rgb="FFFFEB84"/>
        <color rgb="FFF8696B"/>
      </colorScale>
    </cfRule>
  </conditionalFormatting>
  <conditionalFormatting sqref="AD32:AD33">
    <cfRule type="colorScale" priority="249">
      <colorScale>
        <cfvo type="min"/>
        <cfvo type="percentile" val="50"/>
        <cfvo type="max"/>
        <color rgb="FF63BE7B"/>
        <color rgb="FFFFEB84"/>
        <color rgb="FFF8696B"/>
      </colorScale>
    </cfRule>
  </conditionalFormatting>
  <conditionalFormatting sqref="AD32:AD33">
    <cfRule type="colorScale" priority="252">
      <colorScale>
        <cfvo type="min"/>
        <cfvo type="percentile" val="50"/>
        <cfvo type="max"/>
        <color rgb="FF63BE7B"/>
        <color rgb="FFFFEB84"/>
        <color rgb="FFF8696B"/>
      </colorScale>
    </cfRule>
  </conditionalFormatting>
  <conditionalFormatting sqref="AD32:AD33">
    <cfRule type="colorScale" priority="253">
      <colorScale>
        <cfvo type="min"/>
        <cfvo type="percentile" val="50"/>
        <cfvo type="max"/>
        <color rgb="FF63BE7B"/>
        <color rgb="FFFFEB84"/>
        <color rgb="FFF8696B"/>
      </colorScale>
    </cfRule>
  </conditionalFormatting>
  <conditionalFormatting sqref="AD32:AD33">
    <cfRule type="colorScale" priority="254">
      <colorScale>
        <cfvo type="min"/>
        <cfvo type="percentile" val="50"/>
        <cfvo type="max"/>
        <color rgb="FF63BE7B"/>
        <color rgb="FFFFEB84"/>
        <color rgb="FFF8696B"/>
      </colorScale>
    </cfRule>
  </conditionalFormatting>
  <conditionalFormatting sqref="AD32:AD33">
    <cfRule type="colorScale" priority="255">
      <colorScale>
        <cfvo type="min"/>
        <cfvo type="percentile" val="50"/>
        <cfvo type="max"/>
        <color rgb="FF63BE7B"/>
        <color rgb="FFFFEB84"/>
        <color rgb="FFF8696B"/>
      </colorScale>
    </cfRule>
  </conditionalFormatting>
  <conditionalFormatting sqref="AD32:AD33">
    <cfRule type="colorScale" priority="256">
      <colorScale>
        <cfvo type="min"/>
        <cfvo type="percentile" val="50"/>
        <cfvo type="max"/>
        <color rgb="FF63BE7B"/>
        <color rgb="FFFFEB84"/>
        <color rgb="FFF8696B"/>
      </colorScale>
    </cfRule>
  </conditionalFormatting>
  <conditionalFormatting sqref="AD32:AD33">
    <cfRule type="colorScale" priority="257">
      <colorScale>
        <cfvo type="min"/>
        <cfvo type="percentile" val="50"/>
        <cfvo type="max"/>
        <color rgb="FF63BE7B"/>
        <color rgb="FFFFEB84"/>
        <color rgb="FFF8696B"/>
      </colorScale>
    </cfRule>
  </conditionalFormatting>
  <conditionalFormatting sqref="AD34:AD35">
    <cfRule type="colorScale" priority="238">
      <colorScale>
        <cfvo type="min"/>
        <cfvo type="percentile" val="50"/>
        <cfvo type="max"/>
        <color rgb="FF63BE7B"/>
        <color rgb="FFFFEB84"/>
        <color rgb="FFF8696B"/>
      </colorScale>
    </cfRule>
  </conditionalFormatting>
  <conditionalFormatting sqref="AD34:AD35">
    <cfRule type="colorScale" priority="243">
      <colorScale>
        <cfvo type="min"/>
        <cfvo type="percentile" val="50"/>
        <cfvo type="max"/>
        <color rgb="FF63BE7B"/>
        <color rgb="FFFFEB84"/>
        <color rgb="FFF8696B"/>
      </colorScale>
    </cfRule>
  </conditionalFormatting>
  <conditionalFormatting sqref="AD34:AD35">
    <cfRule type="colorScale" priority="244">
      <colorScale>
        <cfvo type="min"/>
        <cfvo type="percentile" val="50"/>
        <cfvo type="max"/>
        <color rgb="FF63BE7B"/>
        <color rgb="FFFFEB84"/>
        <color rgb="FFF8696B"/>
      </colorScale>
    </cfRule>
  </conditionalFormatting>
  <conditionalFormatting sqref="AD34:AD35">
    <cfRule type="colorScale" priority="245">
      <colorScale>
        <cfvo type="min"/>
        <cfvo type="percentile" val="50"/>
        <cfvo type="max"/>
        <color rgb="FF63BE7B"/>
        <color rgb="FFFFEB84"/>
        <color rgb="FFF8696B"/>
      </colorScale>
    </cfRule>
  </conditionalFormatting>
  <conditionalFormatting sqref="AD34:AD35">
    <cfRule type="colorScale" priority="246">
      <colorScale>
        <cfvo type="min"/>
        <cfvo type="percentile" val="50"/>
        <cfvo type="max"/>
        <color rgb="FF63BE7B"/>
        <color rgb="FFFFEB84"/>
        <color rgb="FFF8696B"/>
      </colorScale>
    </cfRule>
  </conditionalFormatting>
  <conditionalFormatting sqref="AD34:AD35">
    <cfRule type="colorScale" priority="247">
      <colorScale>
        <cfvo type="min"/>
        <cfvo type="percentile" val="50"/>
        <cfvo type="max"/>
        <color rgb="FF63BE7B"/>
        <color rgb="FFFFEB84"/>
        <color rgb="FFF8696B"/>
      </colorScale>
    </cfRule>
  </conditionalFormatting>
  <conditionalFormatting sqref="AD34:AD35">
    <cfRule type="colorScale" priority="248">
      <colorScale>
        <cfvo type="min"/>
        <cfvo type="percentile" val="50"/>
        <cfvo type="max"/>
        <color rgb="FF63BE7B"/>
        <color rgb="FFFFEB84"/>
        <color rgb="FFF8696B"/>
      </colorScale>
    </cfRule>
  </conditionalFormatting>
  <conditionalFormatting sqref="AD36:AD37">
    <cfRule type="colorScale" priority="229">
      <colorScale>
        <cfvo type="min"/>
        <cfvo type="percentile" val="50"/>
        <cfvo type="max"/>
        <color rgb="FF63BE7B"/>
        <color rgb="FFFFEB84"/>
        <color rgb="FFF8696B"/>
      </colorScale>
    </cfRule>
  </conditionalFormatting>
  <conditionalFormatting sqref="AD36:AD37">
    <cfRule type="colorScale" priority="232">
      <colorScale>
        <cfvo type="min"/>
        <cfvo type="percentile" val="50"/>
        <cfvo type="max"/>
        <color rgb="FF63BE7B"/>
        <color rgb="FFFFEB84"/>
        <color rgb="FFF8696B"/>
      </colorScale>
    </cfRule>
  </conditionalFormatting>
  <conditionalFormatting sqref="AD36:AD37">
    <cfRule type="colorScale" priority="233">
      <colorScale>
        <cfvo type="min"/>
        <cfvo type="percentile" val="50"/>
        <cfvo type="max"/>
        <color rgb="FF63BE7B"/>
        <color rgb="FFFFEB84"/>
        <color rgb="FFF8696B"/>
      </colorScale>
    </cfRule>
  </conditionalFormatting>
  <conditionalFormatting sqref="AD36:AD37">
    <cfRule type="colorScale" priority="234">
      <colorScale>
        <cfvo type="min"/>
        <cfvo type="percentile" val="50"/>
        <cfvo type="max"/>
        <color rgb="FF63BE7B"/>
        <color rgb="FFFFEB84"/>
        <color rgb="FFF8696B"/>
      </colorScale>
    </cfRule>
  </conditionalFormatting>
  <conditionalFormatting sqref="AD36:AD37">
    <cfRule type="colorScale" priority="235">
      <colorScale>
        <cfvo type="min"/>
        <cfvo type="percentile" val="50"/>
        <cfvo type="max"/>
        <color rgb="FF63BE7B"/>
        <color rgb="FFFFEB84"/>
        <color rgb="FFF8696B"/>
      </colorScale>
    </cfRule>
  </conditionalFormatting>
  <conditionalFormatting sqref="AD36:AD37">
    <cfRule type="colorScale" priority="236">
      <colorScale>
        <cfvo type="min"/>
        <cfvo type="percentile" val="50"/>
        <cfvo type="max"/>
        <color rgb="FF63BE7B"/>
        <color rgb="FFFFEB84"/>
        <color rgb="FFF8696B"/>
      </colorScale>
    </cfRule>
  </conditionalFormatting>
  <conditionalFormatting sqref="AD36:AD37">
    <cfRule type="colorScale" priority="237">
      <colorScale>
        <cfvo type="min"/>
        <cfvo type="percentile" val="50"/>
        <cfvo type="max"/>
        <color rgb="FF63BE7B"/>
        <color rgb="FFFFEB84"/>
        <color rgb="FFF8696B"/>
      </colorScale>
    </cfRule>
  </conditionalFormatting>
  <conditionalFormatting sqref="AD38:AD39">
    <cfRule type="colorScale" priority="220">
      <colorScale>
        <cfvo type="min"/>
        <cfvo type="percentile" val="50"/>
        <cfvo type="max"/>
        <color rgb="FF63BE7B"/>
        <color rgb="FFFFEB84"/>
        <color rgb="FFF8696B"/>
      </colorScale>
    </cfRule>
  </conditionalFormatting>
  <conditionalFormatting sqref="AD38:AD39">
    <cfRule type="colorScale" priority="223">
      <colorScale>
        <cfvo type="min"/>
        <cfvo type="percentile" val="50"/>
        <cfvo type="max"/>
        <color rgb="FF63BE7B"/>
        <color rgb="FFFFEB84"/>
        <color rgb="FFF8696B"/>
      </colorScale>
    </cfRule>
  </conditionalFormatting>
  <conditionalFormatting sqref="AD38:AD39">
    <cfRule type="colorScale" priority="224">
      <colorScale>
        <cfvo type="min"/>
        <cfvo type="percentile" val="50"/>
        <cfvo type="max"/>
        <color rgb="FF63BE7B"/>
        <color rgb="FFFFEB84"/>
        <color rgb="FFF8696B"/>
      </colorScale>
    </cfRule>
  </conditionalFormatting>
  <conditionalFormatting sqref="AD38:AD39">
    <cfRule type="colorScale" priority="225">
      <colorScale>
        <cfvo type="min"/>
        <cfvo type="percentile" val="50"/>
        <cfvo type="max"/>
        <color rgb="FF63BE7B"/>
        <color rgb="FFFFEB84"/>
        <color rgb="FFF8696B"/>
      </colorScale>
    </cfRule>
  </conditionalFormatting>
  <conditionalFormatting sqref="AD38:AD39">
    <cfRule type="colorScale" priority="226">
      <colorScale>
        <cfvo type="min"/>
        <cfvo type="percentile" val="50"/>
        <cfvo type="max"/>
        <color rgb="FF63BE7B"/>
        <color rgb="FFFFEB84"/>
        <color rgb="FFF8696B"/>
      </colorScale>
    </cfRule>
  </conditionalFormatting>
  <conditionalFormatting sqref="AD38:AD39">
    <cfRule type="colorScale" priority="227">
      <colorScale>
        <cfvo type="min"/>
        <cfvo type="percentile" val="50"/>
        <cfvo type="max"/>
        <color rgb="FF63BE7B"/>
        <color rgb="FFFFEB84"/>
        <color rgb="FFF8696B"/>
      </colorScale>
    </cfRule>
  </conditionalFormatting>
  <conditionalFormatting sqref="AD38:AD39">
    <cfRule type="colorScale" priority="228">
      <colorScale>
        <cfvo type="min"/>
        <cfvo type="percentile" val="50"/>
        <cfvo type="max"/>
        <color rgb="FF63BE7B"/>
        <color rgb="FFFFEB84"/>
        <color rgb="FFF8696B"/>
      </colorScale>
    </cfRule>
  </conditionalFormatting>
  <conditionalFormatting sqref="AD41:AD42">
    <cfRule type="colorScale" priority="202">
      <colorScale>
        <cfvo type="min"/>
        <cfvo type="percentile" val="50"/>
        <cfvo type="max"/>
        <color rgb="FF63BE7B"/>
        <color rgb="FFFFEB84"/>
        <color rgb="FFF8696B"/>
      </colorScale>
    </cfRule>
  </conditionalFormatting>
  <conditionalFormatting sqref="AD41:AD42">
    <cfRule type="colorScale" priority="205">
      <colorScale>
        <cfvo type="min"/>
        <cfvo type="percentile" val="50"/>
        <cfvo type="max"/>
        <color rgb="FF63BE7B"/>
        <color rgb="FFFFEB84"/>
        <color rgb="FFF8696B"/>
      </colorScale>
    </cfRule>
  </conditionalFormatting>
  <conditionalFormatting sqref="AD41:AD42">
    <cfRule type="colorScale" priority="206">
      <colorScale>
        <cfvo type="min"/>
        <cfvo type="percentile" val="50"/>
        <cfvo type="max"/>
        <color rgb="FF63BE7B"/>
        <color rgb="FFFFEB84"/>
        <color rgb="FFF8696B"/>
      </colorScale>
    </cfRule>
  </conditionalFormatting>
  <conditionalFormatting sqref="AD41:AD42">
    <cfRule type="colorScale" priority="207">
      <colorScale>
        <cfvo type="min"/>
        <cfvo type="percentile" val="50"/>
        <cfvo type="max"/>
        <color rgb="FF63BE7B"/>
        <color rgb="FFFFEB84"/>
        <color rgb="FFF8696B"/>
      </colorScale>
    </cfRule>
  </conditionalFormatting>
  <conditionalFormatting sqref="AD41:AD42">
    <cfRule type="colorScale" priority="208">
      <colorScale>
        <cfvo type="min"/>
        <cfvo type="percentile" val="50"/>
        <cfvo type="max"/>
        <color rgb="FF63BE7B"/>
        <color rgb="FFFFEB84"/>
        <color rgb="FFF8696B"/>
      </colorScale>
    </cfRule>
  </conditionalFormatting>
  <conditionalFormatting sqref="AD41:AD42">
    <cfRule type="colorScale" priority="209">
      <colorScale>
        <cfvo type="min"/>
        <cfvo type="percentile" val="50"/>
        <cfvo type="max"/>
        <color rgb="FF63BE7B"/>
        <color rgb="FFFFEB84"/>
        <color rgb="FFF8696B"/>
      </colorScale>
    </cfRule>
  </conditionalFormatting>
  <conditionalFormatting sqref="AD41:AD42">
    <cfRule type="colorScale" priority="210">
      <colorScale>
        <cfvo type="min"/>
        <cfvo type="percentile" val="50"/>
        <cfvo type="max"/>
        <color rgb="FF63BE7B"/>
        <color rgb="FFFFEB84"/>
        <color rgb="FFF8696B"/>
      </colorScale>
    </cfRule>
  </conditionalFormatting>
  <conditionalFormatting sqref="AD43:AD45">
    <cfRule type="colorScale" priority="193">
      <colorScale>
        <cfvo type="min"/>
        <cfvo type="percentile" val="50"/>
        <cfvo type="max"/>
        <color rgb="FF63BE7B"/>
        <color rgb="FFFFEB84"/>
        <color rgb="FFF8696B"/>
      </colorScale>
    </cfRule>
  </conditionalFormatting>
  <conditionalFormatting sqref="AD43:AD45">
    <cfRule type="colorScale" priority="196">
      <colorScale>
        <cfvo type="min"/>
        <cfvo type="percentile" val="50"/>
        <cfvo type="max"/>
        <color rgb="FF63BE7B"/>
        <color rgb="FFFFEB84"/>
        <color rgb="FFF8696B"/>
      </colorScale>
    </cfRule>
  </conditionalFormatting>
  <conditionalFormatting sqref="AD43:AD45">
    <cfRule type="colorScale" priority="197">
      <colorScale>
        <cfvo type="min"/>
        <cfvo type="percentile" val="50"/>
        <cfvo type="max"/>
        <color rgb="FF63BE7B"/>
        <color rgb="FFFFEB84"/>
        <color rgb="FFF8696B"/>
      </colorScale>
    </cfRule>
  </conditionalFormatting>
  <conditionalFormatting sqref="AD43:AD45">
    <cfRule type="colorScale" priority="198">
      <colorScale>
        <cfvo type="min"/>
        <cfvo type="percentile" val="50"/>
        <cfvo type="max"/>
        <color rgb="FF63BE7B"/>
        <color rgb="FFFFEB84"/>
        <color rgb="FFF8696B"/>
      </colorScale>
    </cfRule>
  </conditionalFormatting>
  <conditionalFormatting sqref="AD43:AD45">
    <cfRule type="colorScale" priority="199">
      <colorScale>
        <cfvo type="min"/>
        <cfvo type="percentile" val="50"/>
        <cfvo type="max"/>
        <color rgb="FF63BE7B"/>
        <color rgb="FFFFEB84"/>
        <color rgb="FFF8696B"/>
      </colorScale>
    </cfRule>
  </conditionalFormatting>
  <conditionalFormatting sqref="AD43:AD45">
    <cfRule type="colorScale" priority="200">
      <colorScale>
        <cfvo type="min"/>
        <cfvo type="percentile" val="50"/>
        <cfvo type="max"/>
        <color rgb="FF63BE7B"/>
        <color rgb="FFFFEB84"/>
        <color rgb="FFF8696B"/>
      </colorScale>
    </cfRule>
  </conditionalFormatting>
  <conditionalFormatting sqref="AD43:AD45">
    <cfRule type="colorScale" priority="201">
      <colorScale>
        <cfvo type="min"/>
        <cfvo type="percentile" val="50"/>
        <cfvo type="max"/>
        <color rgb="FF63BE7B"/>
        <color rgb="FFFFEB84"/>
        <color rgb="FFF8696B"/>
      </colorScale>
    </cfRule>
  </conditionalFormatting>
  <conditionalFormatting sqref="AD46:AD48">
    <cfRule type="colorScale" priority="185">
      <colorScale>
        <cfvo type="min"/>
        <cfvo type="percentile" val="50"/>
        <cfvo type="max"/>
        <color rgb="FF63BE7B"/>
        <color rgb="FFFFEB84"/>
        <color rgb="FFF8696B"/>
      </colorScale>
    </cfRule>
  </conditionalFormatting>
  <conditionalFormatting sqref="AD46:AD48">
    <cfRule type="colorScale" priority="184">
      <colorScale>
        <cfvo type="min"/>
        <cfvo type="percentile" val="50"/>
        <cfvo type="max"/>
        <color rgb="FF63BE7B"/>
        <color rgb="FFFFEB84"/>
        <color rgb="FFF8696B"/>
      </colorScale>
    </cfRule>
  </conditionalFormatting>
  <conditionalFormatting sqref="AD46:AD48">
    <cfRule type="colorScale" priority="183">
      <colorScale>
        <cfvo type="min"/>
        <cfvo type="percentile" val="50"/>
        <cfvo type="max"/>
        <color rgb="FF63BE7B"/>
        <color rgb="FFFFEB84"/>
        <color rgb="FFF8696B"/>
      </colorScale>
    </cfRule>
  </conditionalFormatting>
  <conditionalFormatting sqref="AD46:AD48">
    <cfRule type="colorScale" priority="182">
      <colorScale>
        <cfvo type="min"/>
        <cfvo type="percentile" val="50"/>
        <cfvo type="max"/>
        <color rgb="FF63BE7B"/>
        <color rgb="FFFFEB84"/>
        <color rgb="FFF8696B"/>
      </colorScale>
    </cfRule>
  </conditionalFormatting>
  <conditionalFormatting sqref="AD46:AD48">
    <cfRule type="colorScale" priority="188">
      <colorScale>
        <cfvo type="min"/>
        <cfvo type="percentile" val="50"/>
        <cfvo type="max"/>
        <color rgb="FF63BE7B"/>
        <color rgb="FFFFEB84"/>
        <color rgb="FFF8696B"/>
      </colorScale>
    </cfRule>
  </conditionalFormatting>
  <conditionalFormatting sqref="AD46:AD48">
    <cfRule type="colorScale" priority="181">
      <colorScale>
        <cfvo type="min"/>
        <cfvo type="percentile" val="50"/>
        <cfvo type="max"/>
        <color rgb="FF63BE7B"/>
        <color rgb="FFFFEB84"/>
        <color rgb="FFF8696B"/>
      </colorScale>
    </cfRule>
  </conditionalFormatting>
  <conditionalFormatting sqref="AD46:AD48">
    <cfRule type="colorScale" priority="191">
      <colorScale>
        <cfvo type="min"/>
        <cfvo type="percentile" val="50"/>
        <cfvo type="max"/>
        <color rgb="FF63BE7B"/>
        <color rgb="FFFFEB84"/>
        <color rgb="FFF8696B"/>
      </colorScale>
    </cfRule>
  </conditionalFormatting>
  <conditionalFormatting sqref="AD46:AD48">
    <cfRule type="colorScale" priority="192">
      <colorScale>
        <cfvo type="min"/>
        <cfvo type="percentile" val="50"/>
        <cfvo type="max"/>
        <color rgb="FF63BE7B"/>
        <color rgb="FFFFEB84"/>
        <color rgb="FFF8696B"/>
      </colorScale>
    </cfRule>
  </conditionalFormatting>
  <conditionalFormatting sqref="AD49">
    <cfRule type="colorScale" priority="171">
      <colorScale>
        <cfvo type="min"/>
        <cfvo type="percentile" val="50"/>
        <cfvo type="max"/>
        <color rgb="FF63BE7B"/>
        <color rgb="FFFFEB84"/>
        <color rgb="FFF8696B"/>
      </colorScale>
    </cfRule>
  </conditionalFormatting>
  <conditionalFormatting sqref="AD53">
    <cfRule type="colorScale" priority="163">
      <colorScale>
        <cfvo type="min"/>
        <cfvo type="percentile" val="50"/>
        <cfvo type="max"/>
        <color rgb="FF63BE7B"/>
        <color rgb="FFFFEB84"/>
        <color rgb="FFF8696B"/>
      </colorScale>
    </cfRule>
  </conditionalFormatting>
  <conditionalFormatting sqref="AD53">
    <cfRule type="colorScale" priority="166">
      <colorScale>
        <cfvo type="min"/>
        <cfvo type="percentile" val="50"/>
        <cfvo type="max"/>
        <color rgb="FF63BE7B"/>
        <color rgb="FFFFEB84"/>
        <color rgb="FFF8696B"/>
      </colorScale>
    </cfRule>
  </conditionalFormatting>
  <conditionalFormatting sqref="AD53">
    <cfRule type="colorScale" priority="167">
      <colorScale>
        <cfvo type="min"/>
        <cfvo type="percentile" val="50"/>
        <cfvo type="max"/>
        <color rgb="FF63BE7B"/>
        <color rgb="FFFFEB84"/>
        <color rgb="FFF8696B"/>
      </colorScale>
    </cfRule>
  </conditionalFormatting>
  <conditionalFormatting sqref="AD53">
    <cfRule type="colorScale" priority="168">
      <colorScale>
        <cfvo type="min"/>
        <cfvo type="percentile" val="50"/>
        <cfvo type="max"/>
        <color rgb="FF63BE7B"/>
        <color rgb="FFFFEB84"/>
        <color rgb="FFF8696B"/>
      </colorScale>
    </cfRule>
  </conditionalFormatting>
  <conditionalFormatting sqref="AD53">
    <cfRule type="colorScale" priority="169">
      <colorScale>
        <cfvo type="min"/>
        <cfvo type="percentile" val="50"/>
        <cfvo type="max"/>
        <color rgb="FF63BE7B"/>
        <color rgb="FFFFEB84"/>
        <color rgb="FFF8696B"/>
      </colorScale>
    </cfRule>
  </conditionalFormatting>
  <conditionalFormatting sqref="AD53">
    <cfRule type="colorScale" priority="170">
      <colorScale>
        <cfvo type="min"/>
        <cfvo type="percentile" val="50"/>
        <cfvo type="max"/>
        <color rgb="FF63BE7B"/>
        <color rgb="FFFFEB84"/>
        <color rgb="FFF8696B"/>
      </colorScale>
    </cfRule>
  </conditionalFormatting>
  <conditionalFormatting sqref="AD58">
    <cfRule type="colorScale" priority="157">
      <colorScale>
        <cfvo type="min"/>
        <cfvo type="percentile" val="50"/>
        <cfvo type="max"/>
        <color rgb="FF63BE7B"/>
        <color rgb="FFFFEB84"/>
        <color rgb="FFF8696B"/>
      </colorScale>
    </cfRule>
  </conditionalFormatting>
  <conditionalFormatting sqref="AD58">
    <cfRule type="colorScale" priority="158">
      <colorScale>
        <cfvo type="min"/>
        <cfvo type="percentile" val="50"/>
        <cfvo type="max"/>
        <color rgb="FF63BE7B"/>
        <color rgb="FFFFEB84"/>
        <color rgb="FFF8696B"/>
      </colorScale>
    </cfRule>
  </conditionalFormatting>
  <conditionalFormatting sqref="AD58">
    <cfRule type="colorScale" priority="159">
      <colorScale>
        <cfvo type="min"/>
        <cfvo type="percentile" val="50"/>
        <cfvo type="max"/>
        <color rgb="FF63BE7B"/>
        <color rgb="FFFFEB84"/>
        <color rgb="FFF8696B"/>
      </colorScale>
    </cfRule>
  </conditionalFormatting>
  <conditionalFormatting sqref="AD58">
    <cfRule type="colorScale" priority="160">
      <colorScale>
        <cfvo type="min"/>
        <cfvo type="percentile" val="50"/>
        <cfvo type="max"/>
        <color rgb="FF63BE7B"/>
        <color rgb="FFFFEB84"/>
        <color rgb="FFF8696B"/>
      </colorScale>
    </cfRule>
  </conditionalFormatting>
  <conditionalFormatting sqref="AD58">
    <cfRule type="colorScale" priority="161">
      <colorScale>
        <cfvo type="min"/>
        <cfvo type="percentile" val="50"/>
        <cfvo type="max"/>
        <color rgb="FF63BE7B"/>
        <color rgb="FFFFEB84"/>
        <color rgb="FFF8696B"/>
      </colorScale>
    </cfRule>
  </conditionalFormatting>
  <conditionalFormatting sqref="AD58">
    <cfRule type="colorScale" priority="162">
      <colorScale>
        <cfvo type="min"/>
        <cfvo type="percentile" val="50"/>
        <cfvo type="max"/>
        <color rgb="FF63BE7B"/>
        <color rgb="FFFFEB84"/>
        <color rgb="FFF8696B"/>
      </colorScale>
    </cfRule>
  </conditionalFormatting>
  <conditionalFormatting sqref="AD54">
    <cfRule type="colorScale" priority="151">
      <colorScale>
        <cfvo type="min"/>
        <cfvo type="percentile" val="50"/>
        <cfvo type="max"/>
        <color rgb="FF63BE7B"/>
        <color rgb="FFFFEB84"/>
        <color rgb="FFF8696B"/>
      </colorScale>
    </cfRule>
  </conditionalFormatting>
  <conditionalFormatting sqref="AD54">
    <cfRule type="colorScale" priority="150">
      <colorScale>
        <cfvo type="min"/>
        <cfvo type="percentile" val="50"/>
        <cfvo type="max"/>
        <color rgb="FF63BE7B"/>
        <color rgb="FFFFEB84"/>
        <color rgb="FFF8696B"/>
      </colorScale>
    </cfRule>
  </conditionalFormatting>
  <conditionalFormatting sqref="AD54">
    <cfRule type="colorScale" priority="149">
      <colorScale>
        <cfvo type="min"/>
        <cfvo type="percentile" val="50"/>
        <cfvo type="max"/>
        <color rgb="FF63BE7B"/>
        <color rgb="FFFFEB84"/>
        <color rgb="FFF8696B"/>
      </colorScale>
    </cfRule>
  </conditionalFormatting>
  <conditionalFormatting sqref="AD54">
    <cfRule type="colorScale" priority="152">
      <colorScale>
        <cfvo type="min"/>
        <cfvo type="percentile" val="50"/>
        <cfvo type="max"/>
        <color rgb="FF63BE7B"/>
        <color rgb="FFFFEB84"/>
        <color rgb="FFF8696B"/>
      </colorScale>
    </cfRule>
  </conditionalFormatting>
  <conditionalFormatting sqref="AD54">
    <cfRule type="colorScale" priority="144">
      <colorScale>
        <cfvo type="min"/>
        <cfvo type="percentile" val="50"/>
        <cfvo type="max"/>
        <color rgb="FF63BE7B"/>
        <color rgb="FFFFEB84"/>
        <color rgb="FFF8696B"/>
      </colorScale>
    </cfRule>
  </conditionalFormatting>
  <conditionalFormatting sqref="AD54">
    <cfRule type="colorScale" priority="153">
      <colorScale>
        <cfvo type="min"/>
        <cfvo type="percentile" val="50"/>
        <cfvo type="max"/>
        <color rgb="FF63BE7B"/>
        <color rgb="FFFFEB84"/>
        <color rgb="FFF8696B"/>
      </colorScale>
    </cfRule>
  </conditionalFormatting>
  <conditionalFormatting sqref="AD54">
    <cfRule type="colorScale" priority="154">
      <colorScale>
        <cfvo type="min"/>
        <cfvo type="percentile" val="50"/>
        <cfvo type="max"/>
        <color rgb="FF63BE7B"/>
        <color rgb="FFFFEB84"/>
        <color rgb="FFF8696B"/>
      </colorScale>
    </cfRule>
  </conditionalFormatting>
  <conditionalFormatting sqref="AD59 AD61">
    <cfRule type="colorScale" priority="133">
      <colorScale>
        <cfvo type="min"/>
        <cfvo type="percentile" val="50"/>
        <cfvo type="max"/>
        <color rgb="FF63BE7B"/>
        <color rgb="FFFFEB84"/>
        <color rgb="FFF8696B"/>
      </colorScale>
    </cfRule>
  </conditionalFormatting>
  <conditionalFormatting sqref="AD59">
    <cfRule type="colorScale" priority="140">
      <colorScale>
        <cfvo type="min"/>
        <cfvo type="percentile" val="50"/>
        <cfvo type="max"/>
        <color rgb="FF63BE7B"/>
        <color rgb="FFFFEB84"/>
        <color rgb="FFF8696B"/>
      </colorScale>
    </cfRule>
  </conditionalFormatting>
  <conditionalFormatting sqref="AD59">
    <cfRule type="colorScale" priority="141">
      <colorScale>
        <cfvo type="min"/>
        <cfvo type="percentile" val="50"/>
        <cfvo type="max"/>
        <color rgb="FF63BE7B"/>
        <color rgb="FFFFEB84"/>
        <color rgb="FFF8696B"/>
      </colorScale>
    </cfRule>
  </conditionalFormatting>
  <conditionalFormatting sqref="AD59">
    <cfRule type="colorScale" priority="142">
      <colorScale>
        <cfvo type="min"/>
        <cfvo type="percentile" val="50"/>
        <cfvo type="max"/>
        <color rgb="FF63BE7B"/>
        <color rgb="FFFFEB84"/>
        <color rgb="FFF8696B"/>
      </colorScale>
    </cfRule>
  </conditionalFormatting>
  <conditionalFormatting sqref="AD59">
    <cfRule type="colorScale" priority="143">
      <colorScale>
        <cfvo type="min"/>
        <cfvo type="percentile" val="50"/>
        <cfvo type="max"/>
        <color rgb="FF63BE7B"/>
        <color rgb="FFFFEB84"/>
        <color rgb="FFF8696B"/>
      </colorScale>
    </cfRule>
  </conditionalFormatting>
  <conditionalFormatting sqref="AD62">
    <cfRule type="colorScale" priority="126">
      <colorScale>
        <cfvo type="min"/>
        <cfvo type="percentile" val="50"/>
        <cfvo type="max"/>
        <color rgb="FF63BE7B"/>
        <color rgb="FFFFEB84"/>
        <color rgb="FFF8696B"/>
      </colorScale>
    </cfRule>
  </conditionalFormatting>
  <conditionalFormatting sqref="AD62">
    <cfRule type="colorScale" priority="129">
      <colorScale>
        <cfvo type="min"/>
        <cfvo type="percentile" val="50"/>
        <cfvo type="max"/>
        <color rgb="FF63BE7B"/>
        <color rgb="FFFFEB84"/>
        <color rgb="FFF8696B"/>
      </colorScale>
    </cfRule>
  </conditionalFormatting>
  <conditionalFormatting sqref="AD73:AD1048576">
    <cfRule type="colorScale" priority="418">
      <colorScale>
        <cfvo type="min"/>
        <cfvo type="percentile" val="50"/>
        <cfvo type="max"/>
        <color rgb="FF63BE7B"/>
        <color rgb="FFFFEB84"/>
        <color rgb="FFF8696B"/>
      </colorScale>
    </cfRule>
  </conditionalFormatting>
  <conditionalFormatting sqref="AD55">
    <cfRule type="colorScale" priority="113">
      <colorScale>
        <cfvo type="min"/>
        <cfvo type="percentile" val="50"/>
        <cfvo type="max"/>
        <color rgb="FF63BE7B"/>
        <color rgb="FFFFEB84"/>
        <color rgb="FFF8696B"/>
      </colorScale>
    </cfRule>
  </conditionalFormatting>
  <conditionalFormatting sqref="AD55">
    <cfRule type="colorScale" priority="114">
      <colorScale>
        <cfvo type="min"/>
        <cfvo type="percentile" val="50"/>
        <cfvo type="max"/>
        <color rgb="FF63BE7B"/>
        <color rgb="FFFFEB84"/>
        <color rgb="FFF8696B"/>
      </colorScale>
    </cfRule>
  </conditionalFormatting>
  <conditionalFormatting sqref="AD55">
    <cfRule type="colorScale" priority="115">
      <colorScale>
        <cfvo type="min"/>
        <cfvo type="percentile" val="50"/>
        <cfvo type="max"/>
        <color rgb="FF63BE7B"/>
        <color rgb="FFFFEB84"/>
        <color rgb="FFF8696B"/>
      </colorScale>
    </cfRule>
  </conditionalFormatting>
  <conditionalFormatting sqref="AD55">
    <cfRule type="colorScale" priority="116">
      <colorScale>
        <cfvo type="min"/>
        <cfvo type="percentile" val="50"/>
        <cfvo type="max"/>
        <color rgb="FF63BE7B"/>
        <color rgb="FFFFEB84"/>
        <color rgb="FFF8696B"/>
      </colorScale>
    </cfRule>
  </conditionalFormatting>
  <conditionalFormatting sqref="AD55">
    <cfRule type="colorScale" priority="117">
      <colorScale>
        <cfvo type="min"/>
        <cfvo type="percentile" val="50"/>
        <cfvo type="max"/>
        <color rgb="FF63BE7B"/>
        <color rgb="FFFFEB84"/>
        <color rgb="FFF8696B"/>
      </colorScale>
    </cfRule>
  </conditionalFormatting>
  <conditionalFormatting sqref="AD55">
    <cfRule type="colorScale" priority="118">
      <colorScale>
        <cfvo type="min"/>
        <cfvo type="percentile" val="50"/>
        <cfvo type="max"/>
        <color rgb="FF63BE7B"/>
        <color rgb="FFFFEB84"/>
        <color rgb="FFF8696B"/>
      </colorScale>
    </cfRule>
  </conditionalFormatting>
  <conditionalFormatting sqref="AD55">
    <cfRule type="colorScale" priority="121">
      <colorScale>
        <cfvo type="min"/>
        <cfvo type="percentile" val="50"/>
        <cfvo type="max"/>
        <color rgb="FF63BE7B"/>
        <color rgb="FFFFEB84"/>
        <color rgb="FFF8696B"/>
      </colorScale>
    </cfRule>
  </conditionalFormatting>
  <conditionalFormatting sqref="AD56">
    <cfRule type="colorScale" priority="104">
      <colorScale>
        <cfvo type="min"/>
        <cfvo type="percentile" val="50"/>
        <cfvo type="max"/>
        <color rgb="FF63BE7B"/>
        <color rgb="FFFFEB84"/>
        <color rgb="FFF8696B"/>
      </colorScale>
    </cfRule>
  </conditionalFormatting>
  <conditionalFormatting sqref="AD56">
    <cfRule type="colorScale" priority="105">
      <colorScale>
        <cfvo type="min"/>
        <cfvo type="percentile" val="50"/>
        <cfvo type="max"/>
        <color rgb="FF63BE7B"/>
        <color rgb="FFFFEB84"/>
        <color rgb="FFF8696B"/>
      </colorScale>
    </cfRule>
  </conditionalFormatting>
  <conditionalFormatting sqref="AD56">
    <cfRule type="colorScale" priority="106">
      <colorScale>
        <cfvo type="min"/>
        <cfvo type="percentile" val="50"/>
        <cfvo type="max"/>
        <color rgb="FF63BE7B"/>
        <color rgb="FFFFEB84"/>
        <color rgb="FFF8696B"/>
      </colorScale>
    </cfRule>
  </conditionalFormatting>
  <conditionalFormatting sqref="AD56">
    <cfRule type="colorScale" priority="107">
      <colorScale>
        <cfvo type="min"/>
        <cfvo type="percentile" val="50"/>
        <cfvo type="max"/>
        <color rgb="FF63BE7B"/>
        <color rgb="FFFFEB84"/>
        <color rgb="FFF8696B"/>
      </colorScale>
    </cfRule>
  </conditionalFormatting>
  <conditionalFormatting sqref="AD56">
    <cfRule type="colorScale" priority="108">
      <colorScale>
        <cfvo type="min"/>
        <cfvo type="percentile" val="50"/>
        <cfvo type="max"/>
        <color rgb="FF63BE7B"/>
        <color rgb="FFFFEB84"/>
        <color rgb="FFF8696B"/>
      </colorScale>
    </cfRule>
  </conditionalFormatting>
  <conditionalFormatting sqref="AD56">
    <cfRule type="colorScale" priority="109">
      <colorScale>
        <cfvo type="min"/>
        <cfvo type="percentile" val="50"/>
        <cfvo type="max"/>
        <color rgb="FF63BE7B"/>
        <color rgb="FFFFEB84"/>
        <color rgb="FFF8696B"/>
      </colorScale>
    </cfRule>
  </conditionalFormatting>
  <conditionalFormatting sqref="AD56">
    <cfRule type="colorScale" priority="112">
      <colorScale>
        <cfvo type="min"/>
        <cfvo type="percentile" val="50"/>
        <cfvo type="max"/>
        <color rgb="FF63BE7B"/>
        <color rgb="FFFFEB84"/>
        <color rgb="FFF8696B"/>
      </colorScale>
    </cfRule>
  </conditionalFormatting>
  <conditionalFormatting sqref="AD57">
    <cfRule type="colorScale" priority="95">
      <colorScale>
        <cfvo type="min"/>
        <cfvo type="percentile" val="50"/>
        <cfvo type="max"/>
        <color rgb="FF63BE7B"/>
        <color rgb="FFFFEB84"/>
        <color rgb="FFF8696B"/>
      </colorScale>
    </cfRule>
  </conditionalFormatting>
  <conditionalFormatting sqref="AD73:AD1048576 AD1 AD3:AD59 AD61:AD66">
    <cfRule type="colorScale" priority="94">
      <colorScale>
        <cfvo type="min"/>
        <cfvo type="percentile" val="50"/>
        <cfvo type="max"/>
        <color rgb="FF63BE7B"/>
        <color rgb="FFFFEB84"/>
        <color rgb="FFF8696B"/>
      </colorScale>
    </cfRule>
  </conditionalFormatting>
  <conditionalFormatting sqref="AD63:AD66 AD50:AD52">
    <cfRule type="colorScale" priority="2265">
      <colorScale>
        <cfvo type="min"/>
        <cfvo type="percentile" val="50"/>
        <cfvo type="max"/>
        <color rgb="FF63BE7B"/>
        <color rgb="FFFFEB84"/>
        <color rgb="FFF8696B"/>
      </colorScale>
    </cfRule>
  </conditionalFormatting>
  <conditionalFormatting sqref="AD73:AD1048576 AD53 AD58 AD1 AD3:AD49">
    <cfRule type="colorScale" priority="2399">
      <colorScale>
        <cfvo type="min"/>
        <cfvo type="percentile" val="50"/>
        <cfvo type="max"/>
        <color rgb="FF63BE7B"/>
        <color rgb="FFFFEB84"/>
        <color rgb="FFF8696B"/>
      </colorScale>
    </cfRule>
  </conditionalFormatting>
  <conditionalFormatting sqref="AD60">
    <cfRule type="colorScale" priority="50">
      <colorScale>
        <cfvo type="min"/>
        <cfvo type="percentile" val="50"/>
        <cfvo type="max"/>
        <color rgb="FF63BE7B"/>
        <color rgb="FFFFEB84"/>
        <color rgb="FFF8696B"/>
      </colorScale>
    </cfRule>
  </conditionalFormatting>
  <conditionalFormatting sqref="AD60">
    <cfRule type="colorScale" priority="49">
      <colorScale>
        <cfvo type="min"/>
        <cfvo type="percentile" val="50"/>
        <cfvo type="max"/>
        <color rgb="FF63BE7B"/>
        <color rgb="FFFFEB84"/>
        <color rgb="FFF8696B"/>
      </colorScale>
    </cfRule>
  </conditionalFormatting>
  <conditionalFormatting sqref="AD60">
    <cfRule type="colorScale" priority="53">
      <colorScale>
        <cfvo type="min"/>
        <cfvo type="percentile" val="50"/>
        <cfvo type="max"/>
        <color rgb="FF63BE7B"/>
        <color rgb="FFFFEB84"/>
        <color rgb="FFF8696B"/>
      </colorScale>
    </cfRule>
  </conditionalFormatting>
  <conditionalFormatting sqref="AD60">
    <cfRule type="colorScale" priority="48">
      <colorScale>
        <cfvo type="min"/>
        <cfvo type="percentile" val="50"/>
        <cfvo type="max"/>
        <color rgb="FF63BE7B"/>
        <color rgb="FFFFEB84"/>
        <color rgb="FFF8696B"/>
      </colorScale>
    </cfRule>
  </conditionalFormatting>
  <conditionalFormatting sqref="AD60">
    <cfRule type="colorScale" priority="54">
      <colorScale>
        <cfvo type="min"/>
        <cfvo type="percentile" val="50"/>
        <cfvo type="max"/>
        <color rgb="FF63BE7B"/>
        <color rgb="FFFFEB84"/>
        <color rgb="FFF8696B"/>
      </colorScale>
    </cfRule>
  </conditionalFormatting>
  <conditionalFormatting sqref="AD60">
    <cfRule type="colorScale" priority="55">
      <colorScale>
        <cfvo type="min"/>
        <cfvo type="percentile" val="50"/>
        <cfvo type="max"/>
        <color rgb="FF63BE7B"/>
        <color rgb="FFFFEB84"/>
        <color rgb="FFF8696B"/>
      </colorScale>
    </cfRule>
  </conditionalFormatting>
  <conditionalFormatting sqref="AD60">
    <cfRule type="colorScale" priority="56">
      <colorScale>
        <cfvo type="min"/>
        <cfvo type="percentile" val="50"/>
        <cfvo type="max"/>
        <color rgb="FF63BE7B"/>
        <color rgb="FFFFEB84"/>
        <color rgb="FFF8696B"/>
      </colorScale>
    </cfRule>
  </conditionalFormatting>
  <conditionalFormatting sqref="AD60">
    <cfRule type="colorScale" priority="57">
      <colorScale>
        <cfvo type="min"/>
        <cfvo type="percentile" val="50"/>
        <cfvo type="max"/>
        <color rgb="FF63BE7B"/>
        <color rgb="FFFFEB84"/>
        <color rgb="FFF8696B"/>
      </colorScale>
    </cfRule>
  </conditionalFormatting>
  <conditionalFormatting sqref="AD67:AD72">
    <cfRule type="colorScale" priority="3383">
      <colorScale>
        <cfvo type="min"/>
        <cfvo type="percentile" val="50"/>
        <cfvo type="max"/>
        <color rgb="FF63BE7B"/>
        <color rgb="FFFFEB84"/>
        <color rgb="FFF8696B"/>
      </colorScale>
    </cfRule>
  </conditionalFormatting>
  <conditionalFormatting sqref="AD61:AD72 AD4:AD59">
    <cfRule type="colorScale" priority="3390">
      <colorScale>
        <cfvo type="min"/>
        <cfvo type="percentile" val="50"/>
        <cfvo type="max"/>
        <color rgb="FF63BE7B"/>
        <color rgb="FFFFEB84"/>
        <color rgb="FFF8696B"/>
      </colorScale>
    </cfRule>
  </conditionalFormatting>
  <conditionalFormatting sqref="W1:W1048576">
    <cfRule type="colorScale" priority="4">
      <colorScale>
        <cfvo type="min"/>
        <cfvo type="percentile" val="50"/>
        <cfvo type="max"/>
        <color rgb="FF63BE7B"/>
        <color rgb="FFFFEB84"/>
        <color rgb="FFF8696B"/>
      </colorScale>
    </cfRule>
    <cfRule type="colorScale" priority="8">
      <colorScale>
        <cfvo type="min"/>
        <cfvo type="max"/>
        <color rgb="FFFCFCFF"/>
        <color rgb="FFF8696B"/>
      </colorScale>
    </cfRule>
  </conditionalFormatting>
  <conditionalFormatting sqref="AD40">
    <cfRule type="colorScale" priority="3573">
      <colorScale>
        <cfvo type="min"/>
        <cfvo type="percentile" val="50"/>
        <cfvo type="max"/>
        <color rgb="FF63BE7B"/>
        <color rgb="FFFFEB84"/>
        <color rgb="FFF8696B"/>
      </colorScale>
    </cfRule>
  </conditionalFormatting>
  <conditionalFormatting sqref="AD4:AD72">
    <cfRule type="colorScale" priority="3631">
      <colorScale>
        <cfvo type="min"/>
        <cfvo type="percentile" val="50"/>
        <cfvo type="max"/>
        <color rgb="FF63BE7B"/>
        <color rgb="FFFFEB84"/>
        <color rgb="FFF8696B"/>
      </colorScale>
    </cfRule>
  </conditionalFormatting>
  <conditionalFormatting sqref="X4:X72">
    <cfRule type="colorScale" priority="3633">
      <colorScale>
        <cfvo type="min"/>
        <cfvo type="percentile" val="50"/>
        <cfvo type="max"/>
        <color rgb="FF63BE7B"/>
        <color rgb="FFFFEB84"/>
        <color rgb="FFF8696B"/>
      </colorScale>
    </cfRule>
  </conditionalFormatting>
  <conditionalFormatting sqref="X4:X72">
    <cfRule type="colorScale" priority="3635">
      <colorScale>
        <cfvo type="min"/>
        <cfvo type="percentile" val="50"/>
        <cfvo type="max"/>
        <color rgb="FF008000"/>
        <color rgb="FFFFEB84"/>
        <color rgb="FFFF0000"/>
      </colorScale>
    </cfRule>
  </conditionalFormatting>
  <conditionalFormatting sqref="V73:V76">
    <cfRule type="colorScale" priority="5">
      <colorScale>
        <cfvo type="min"/>
        <cfvo type="percentile" val="50"/>
        <cfvo type="max"/>
        <color rgb="FF63BE7B"/>
        <color rgb="FFFFEB84"/>
        <color rgb="FFF8696B"/>
      </colorScale>
    </cfRule>
    <cfRule type="colorScale" priority="6">
      <colorScale>
        <cfvo type="min"/>
        <cfvo type="max"/>
        <color rgb="FFFCFCFF"/>
        <color rgb="FFF8696B"/>
      </colorScale>
    </cfRule>
  </conditionalFormatting>
  <conditionalFormatting sqref="AE4:AE72">
    <cfRule type="colorScale" priority="2">
      <colorScale>
        <cfvo type="min"/>
        <cfvo type="percentile" val="50"/>
        <cfvo type="max"/>
        <color rgb="FF63BE7B"/>
        <color rgb="FFFFEB84"/>
        <color rgb="FFF8696B"/>
      </colorScale>
    </cfRule>
  </conditionalFormatting>
  <conditionalFormatting sqref="AE4:AE72">
    <cfRule type="colorScale" priority="3">
      <colorScale>
        <cfvo type="min"/>
        <cfvo type="percentile" val="50"/>
        <cfvo type="max"/>
        <color rgb="FF008000"/>
        <color rgb="FFFFEB84"/>
        <color rgb="FFFF0000"/>
      </colorScale>
    </cfRule>
  </conditionalFormatting>
  <conditionalFormatting sqref="AD1:AD1048576">
    <cfRule type="colorScale" priority="1">
      <colorScale>
        <cfvo type="min"/>
        <cfvo type="percentile" val="50"/>
        <cfvo type="max"/>
        <color rgb="FF63BE7B"/>
        <color rgb="FFFFEB84"/>
        <color rgb="FFF8696B"/>
      </colorScale>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45E7C-BB65-8E48-8BFD-4FF08464D4D1}">
  <dimension ref="A1:O47"/>
  <sheetViews>
    <sheetView topLeftCell="A19" zoomScaleNormal="100" workbookViewId="0">
      <selection activeCell="B23" sqref="B23"/>
    </sheetView>
  </sheetViews>
  <sheetFormatPr defaultColWidth="8.77734375" defaultRowHeight="14.4" x14ac:dyDescent="0.3"/>
  <cols>
    <col min="1" max="1" width="18.44140625" style="67" customWidth="1"/>
    <col min="2" max="2" width="43.109375" style="67" customWidth="1"/>
    <col min="3" max="3" width="8.77734375" style="67"/>
    <col min="4" max="4" width="22" style="67" customWidth="1"/>
    <col min="5" max="5" width="41.44140625" style="67" customWidth="1"/>
    <col min="6" max="7" width="8.77734375" style="67"/>
    <col min="8" max="8" width="46" style="67" customWidth="1"/>
    <col min="9" max="9" width="12.33203125" style="67" customWidth="1"/>
    <col min="10" max="10" width="36.6640625" style="67" customWidth="1"/>
    <col min="11" max="11" width="36.44140625" style="67" customWidth="1"/>
    <col min="12" max="12" width="8.77734375" style="67"/>
    <col min="13" max="13" width="35.77734375" style="67" customWidth="1"/>
    <col min="14" max="14" width="11.77734375" style="67" customWidth="1"/>
    <col min="15" max="15" width="16.77734375" style="67" customWidth="1"/>
    <col min="16" max="16384" width="8.77734375" style="67"/>
  </cols>
  <sheetData>
    <row r="1" spans="1:15" ht="18" x14ac:dyDescent="0.3">
      <c r="A1" s="108" t="s">
        <v>41</v>
      </c>
      <c r="B1" s="108"/>
      <c r="D1" s="108" t="s">
        <v>67</v>
      </c>
      <c r="E1" s="108"/>
      <c r="G1" s="108" t="s">
        <v>39</v>
      </c>
      <c r="H1" s="108"/>
      <c r="J1" s="108" t="s">
        <v>29</v>
      </c>
      <c r="K1" s="108"/>
      <c r="M1" s="108" t="s">
        <v>399</v>
      </c>
      <c r="N1" s="108"/>
      <c r="O1" s="108"/>
    </row>
    <row r="2" spans="1:15" x14ac:dyDescent="0.3">
      <c r="A2" s="68"/>
      <c r="B2" s="68"/>
      <c r="D2" s="68"/>
      <c r="E2" s="68"/>
      <c r="G2" s="68"/>
      <c r="H2" s="68"/>
      <c r="J2" s="68"/>
      <c r="K2" s="68"/>
      <c r="M2" s="68"/>
      <c r="N2" s="68"/>
      <c r="O2" s="68"/>
    </row>
    <row r="3" spans="1:15" ht="19.8" customHeight="1" x14ac:dyDescent="0.3">
      <c r="A3" s="109" t="s">
        <v>40</v>
      </c>
      <c r="B3" s="109"/>
      <c r="D3" s="109" t="s">
        <v>68</v>
      </c>
      <c r="E3" s="109"/>
      <c r="G3" s="106" t="s">
        <v>44</v>
      </c>
      <c r="H3" s="107"/>
      <c r="J3" s="106" t="s">
        <v>280</v>
      </c>
      <c r="K3" s="107"/>
      <c r="M3" s="78" t="s">
        <v>48</v>
      </c>
      <c r="N3" s="78" t="s">
        <v>49</v>
      </c>
      <c r="O3" s="78" t="s">
        <v>1</v>
      </c>
    </row>
    <row r="4" spans="1:15" ht="24.45" customHeight="1" x14ac:dyDescent="0.3">
      <c r="A4" s="18">
        <v>0.4</v>
      </c>
      <c r="B4" s="3" t="s">
        <v>281</v>
      </c>
      <c r="D4" s="18">
        <v>0.4</v>
      </c>
      <c r="E4" s="3" t="s">
        <v>69</v>
      </c>
      <c r="J4" s="12" t="s">
        <v>45</v>
      </c>
      <c r="K4" s="12" t="s">
        <v>46</v>
      </c>
      <c r="M4" s="14" t="s">
        <v>50</v>
      </c>
      <c r="N4" s="13" t="s">
        <v>51</v>
      </c>
      <c r="O4" s="13" t="s">
        <v>52</v>
      </c>
    </row>
    <row r="5" spans="1:15" ht="87" customHeight="1" x14ac:dyDescent="0.3">
      <c r="A5" s="18">
        <v>0.15</v>
      </c>
      <c r="B5" s="3" t="s">
        <v>23</v>
      </c>
      <c r="D5" s="18">
        <v>0.6</v>
      </c>
      <c r="E5" s="3" t="s">
        <v>70</v>
      </c>
      <c r="J5" s="1" t="s">
        <v>282</v>
      </c>
      <c r="K5" s="105" t="s">
        <v>47</v>
      </c>
      <c r="M5" s="15" t="s">
        <v>283</v>
      </c>
      <c r="N5" s="13" t="s">
        <v>53</v>
      </c>
      <c r="O5" s="13" t="s">
        <v>54</v>
      </c>
    </row>
    <row r="6" spans="1:15" ht="52.2" customHeight="1" x14ac:dyDescent="0.3">
      <c r="A6" s="18">
        <v>0.2</v>
      </c>
      <c r="B6" s="20" t="s">
        <v>284</v>
      </c>
      <c r="D6" s="21">
        <f>D4+D5</f>
        <v>1</v>
      </c>
      <c r="E6" s="19" t="s">
        <v>71</v>
      </c>
      <c r="J6" s="1" t="s">
        <v>285</v>
      </c>
      <c r="K6" s="105"/>
      <c r="M6" s="14" t="s">
        <v>288</v>
      </c>
      <c r="N6" s="13" t="s">
        <v>55</v>
      </c>
      <c r="O6" s="13" t="s">
        <v>56</v>
      </c>
    </row>
    <row r="7" spans="1:15" ht="39.450000000000003" customHeight="1" x14ac:dyDescent="0.3">
      <c r="A7" s="18">
        <v>0.15</v>
      </c>
      <c r="B7" s="3" t="s">
        <v>286</v>
      </c>
      <c r="D7" s="69"/>
      <c r="E7" s="70"/>
      <c r="J7" s="1" t="s">
        <v>287</v>
      </c>
      <c r="K7" s="105"/>
      <c r="M7" s="14" t="s">
        <v>291</v>
      </c>
      <c r="N7" s="13" t="s">
        <v>57</v>
      </c>
      <c r="O7" s="13" t="s">
        <v>58</v>
      </c>
    </row>
    <row r="8" spans="1:15" ht="36" customHeight="1" x14ac:dyDescent="0.3">
      <c r="A8" s="18">
        <v>0.1</v>
      </c>
      <c r="B8" s="3" t="s">
        <v>289</v>
      </c>
      <c r="D8" s="6" t="s">
        <v>42</v>
      </c>
      <c r="E8" s="7" t="s">
        <v>69</v>
      </c>
      <c r="J8" s="1" t="s">
        <v>290</v>
      </c>
      <c r="K8" s="105"/>
      <c r="M8" s="85"/>
      <c r="N8" s="86"/>
      <c r="O8" s="86"/>
    </row>
    <row r="9" spans="1:15" ht="24" customHeight="1" x14ac:dyDescent="0.3">
      <c r="A9" s="21">
        <f>SUM(A2:A8)</f>
        <v>1</v>
      </c>
      <c r="B9" s="19" t="s">
        <v>71</v>
      </c>
      <c r="D9" s="8">
        <v>1</v>
      </c>
      <c r="E9" s="20" t="s">
        <v>72</v>
      </c>
      <c r="J9" s="22"/>
      <c r="K9" s="23"/>
      <c r="M9" s="85"/>
      <c r="N9" s="86"/>
      <c r="O9" s="86"/>
    </row>
    <row r="10" spans="1:15" ht="38.549999999999997" customHeight="1" x14ac:dyDescent="0.3">
      <c r="D10" s="8">
        <v>2</v>
      </c>
      <c r="E10" s="20" t="s">
        <v>73</v>
      </c>
      <c r="J10" s="106" t="s">
        <v>89</v>
      </c>
      <c r="K10" s="107"/>
    </row>
    <row r="11" spans="1:15" ht="43.2" x14ac:dyDescent="0.3">
      <c r="A11" s="6" t="s">
        <v>42</v>
      </c>
      <c r="B11" s="7" t="s">
        <v>281</v>
      </c>
      <c r="D11" s="8">
        <v>3</v>
      </c>
      <c r="E11" s="20" t="s">
        <v>74</v>
      </c>
      <c r="J11" s="1" t="s">
        <v>91</v>
      </c>
      <c r="K11" s="78">
        <v>3</v>
      </c>
    </row>
    <row r="12" spans="1:15" ht="28.8" x14ac:dyDescent="0.3">
      <c r="A12" s="9">
        <v>1</v>
      </c>
      <c r="B12" s="10" t="s">
        <v>292</v>
      </c>
      <c r="D12" s="8">
        <v>4</v>
      </c>
      <c r="E12" s="20" t="s">
        <v>75</v>
      </c>
      <c r="J12" s="2" t="s">
        <v>92</v>
      </c>
      <c r="K12" s="78">
        <v>2</v>
      </c>
    </row>
    <row r="13" spans="1:15" ht="28.8" x14ac:dyDescent="0.3">
      <c r="A13" s="9">
        <v>3</v>
      </c>
      <c r="B13" s="10" t="s">
        <v>293</v>
      </c>
      <c r="D13" s="8">
        <v>5</v>
      </c>
      <c r="E13" s="20" t="s">
        <v>76</v>
      </c>
      <c r="J13" s="2" t="s">
        <v>93</v>
      </c>
      <c r="K13" s="78">
        <v>1</v>
      </c>
    </row>
    <row r="14" spans="1:15" ht="33" customHeight="1" x14ac:dyDescent="0.3">
      <c r="A14" s="9">
        <v>5</v>
      </c>
      <c r="B14" s="10" t="s">
        <v>294</v>
      </c>
      <c r="J14" s="1" t="s">
        <v>94</v>
      </c>
      <c r="K14" s="78">
        <v>2</v>
      </c>
    </row>
    <row r="15" spans="1:15" ht="36" customHeight="1" x14ac:dyDescent="0.3">
      <c r="D15" s="6" t="s">
        <v>42</v>
      </c>
      <c r="E15" s="7" t="s">
        <v>70</v>
      </c>
    </row>
    <row r="16" spans="1:15" ht="34.200000000000003" customHeight="1" x14ac:dyDescent="0.3">
      <c r="A16" s="11" t="s">
        <v>42</v>
      </c>
      <c r="B16" s="7" t="s">
        <v>23</v>
      </c>
      <c r="D16" s="8">
        <v>1</v>
      </c>
      <c r="E16" s="20" t="s">
        <v>72</v>
      </c>
    </row>
    <row r="17" spans="1:9" ht="43.2" x14ac:dyDescent="0.3">
      <c r="A17" s="71">
        <v>1</v>
      </c>
      <c r="B17" s="72" t="s">
        <v>295</v>
      </c>
      <c r="D17" s="8">
        <v>2</v>
      </c>
      <c r="E17" s="20" t="s">
        <v>77</v>
      </c>
    </row>
    <row r="18" spans="1:9" ht="72" x14ac:dyDescent="0.3">
      <c r="A18" s="71">
        <v>3</v>
      </c>
      <c r="B18" s="72" t="s">
        <v>296</v>
      </c>
      <c r="D18" s="8">
        <v>3</v>
      </c>
      <c r="E18" s="20" t="s">
        <v>78</v>
      </c>
    </row>
    <row r="19" spans="1:9" ht="43.2" x14ac:dyDescent="0.3">
      <c r="A19" s="71">
        <v>5</v>
      </c>
      <c r="B19" s="72" t="s">
        <v>297</v>
      </c>
      <c r="D19" s="8">
        <v>4</v>
      </c>
      <c r="E19" s="20" t="s">
        <v>79</v>
      </c>
    </row>
    <row r="20" spans="1:9" ht="43.2" x14ac:dyDescent="0.3">
      <c r="D20" s="8">
        <v>5</v>
      </c>
      <c r="E20" s="20" t="s">
        <v>80</v>
      </c>
    </row>
    <row r="21" spans="1:9" ht="28.8" x14ac:dyDescent="0.3">
      <c r="A21" s="11" t="s">
        <v>42</v>
      </c>
      <c r="B21" s="7" t="s">
        <v>284</v>
      </c>
    </row>
    <row r="22" spans="1:9" ht="75" customHeight="1" x14ac:dyDescent="0.3">
      <c r="A22" s="73">
        <v>1</v>
      </c>
      <c r="B22" s="72" t="s">
        <v>396</v>
      </c>
    </row>
    <row r="23" spans="1:9" ht="76.8" customHeight="1" x14ac:dyDescent="0.3">
      <c r="A23" s="73">
        <v>3</v>
      </c>
      <c r="B23" s="72" t="s">
        <v>397</v>
      </c>
    </row>
    <row r="24" spans="1:9" ht="69.599999999999994" customHeight="1" x14ac:dyDescent="0.3">
      <c r="A24" s="73">
        <v>5</v>
      </c>
      <c r="B24" s="72" t="s">
        <v>398</v>
      </c>
    </row>
    <row r="25" spans="1:9" ht="40.799999999999997" customHeight="1" x14ac:dyDescent="0.3"/>
    <row r="26" spans="1:9" ht="29.55" customHeight="1" x14ac:dyDescent="0.3">
      <c r="A26" s="11" t="s">
        <v>42</v>
      </c>
      <c r="B26" s="7" t="s">
        <v>286</v>
      </c>
    </row>
    <row r="27" spans="1:9" ht="62.55" customHeight="1" x14ac:dyDescent="0.3">
      <c r="A27" s="73">
        <v>1</v>
      </c>
      <c r="B27" s="74" t="s">
        <v>26</v>
      </c>
      <c r="H27" s="76"/>
      <c r="I27" s="77"/>
    </row>
    <row r="28" spans="1:9" ht="53.55" customHeight="1" x14ac:dyDescent="0.3">
      <c r="A28" s="73">
        <v>3</v>
      </c>
      <c r="B28" s="74" t="s">
        <v>27</v>
      </c>
      <c r="H28" s="76"/>
      <c r="I28" s="77"/>
    </row>
    <row r="29" spans="1:9" ht="51.45" customHeight="1" x14ac:dyDescent="0.3">
      <c r="A29" s="73">
        <v>5</v>
      </c>
      <c r="B29" s="74" t="s">
        <v>28</v>
      </c>
      <c r="H29" s="76"/>
      <c r="I29" s="77"/>
    </row>
    <row r="30" spans="1:9" ht="53.55" customHeight="1" x14ac:dyDescent="0.3"/>
    <row r="31" spans="1:9" ht="22.2" customHeight="1" x14ac:dyDescent="0.3">
      <c r="A31" s="11" t="s">
        <v>42</v>
      </c>
      <c r="B31" s="7" t="s">
        <v>289</v>
      </c>
      <c r="H31" s="4"/>
      <c r="I31" s="5"/>
    </row>
    <row r="32" spans="1:9" ht="21" customHeight="1" x14ac:dyDescent="0.3">
      <c r="A32" s="73">
        <v>1</v>
      </c>
      <c r="B32" s="74" t="s">
        <v>140</v>
      </c>
      <c r="H32" s="76"/>
      <c r="I32" s="77"/>
    </row>
    <row r="33" spans="1:9" ht="45" customHeight="1" x14ac:dyDescent="0.3">
      <c r="A33" s="73">
        <v>3</v>
      </c>
      <c r="B33" s="75" t="s">
        <v>298</v>
      </c>
      <c r="H33" s="76"/>
      <c r="I33" s="77"/>
    </row>
    <row r="34" spans="1:9" ht="86.4" x14ac:dyDescent="0.3">
      <c r="A34" s="73">
        <v>5</v>
      </c>
      <c r="B34" s="75" t="s">
        <v>400</v>
      </c>
      <c r="H34" s="76"/>
      <c r="I34" s="77"/>
    </row>
    <row r="36" spans="1:9" ht="18" x14ac:dyDescent="0.3">
      <c r="H36" s="4"/>
      <c r="I36" s="5"/>
    </row>
    <row r="37" spans="1:9" x14ac:dyDescent="0.3">
      <c r="H37" s="76"/>
      <c r="I37" s="77"/>
    </row>
    <row r="38" spans="1:9" ht="16.8" customHeight="1" x14ac:dyDescent="0.3">
      <c r="H38" s="76"/>
      <c r="I38" s="77"/>
    </row>
    <row r="39" spans="1:9" ht="46.2" customHeight="1" x14ac:dyDescent="0.3"/>
    <row r="46" spans="1:9" ht="16.8" customHeight="1" x14ac:dyDescent="0.3"/>
    <row r="47" spans="1:9" ht="46.8" customHeight="1" x14ac:dyDescent="0.3"/>
  </sheetData>
  <mergeCells count="11">
    <mergeCell ref="M1:O1"/>
    <mergeCell ref="A3:B3"/>
    <mergeCell ref="D3:E3"/>
    <mergeCell ref="G3:H3"/>
    <mergeCell ref="J3:K3"/>
    <mergeCell ref="K5:K8"/>
    <mergeCell ref="J10:K10"/>
    <mergeCell ref="A1:B1"/>
    <mergeCell ref="D1:E1"/>
    <mergeCell ref="G1:H1"/>
    <mergeCell ref="J1:K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7E878E3A768EC49A3AC95D8C1593F88" ma:contentTypeVersion="16" ma:contentTypeDescription="Creare un nuovo documento." ma:contentTypeScope="" ma:versionID="58f5df10f22b1a14cd05ea8baef607c4">
  <xsd:schema xmlns:xsd="http://www.w3.org/2001/XMLSchema" xmlns:xs="http://www.w3.org/2001/XMLSchema" xmlns:p="http://schemas.microsoft.com/office/2006/metadata/properties" xmlns:ns2="ab2d8595-0763-4ca2-8acf-6d55a5105581" xmlns:ns3="405784ff-acc8-4e68-86a1-0928f498ee0e" targetNamespace="http://schemas.microsoft.com/office/2006/metadata/properties" ma:root="true" ma:fieldsID="d58c8a046ad45356c72dbf6d53b1b27c" ns2:_="" ns3:_="">
    <xsd:import namespace="ab2d8595-0763-4ca2-8acf-6d55a5105581"/>
    <xsd:import namespace="405784ff-acc8-4e68-86a1-0928f498ee0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2d8595-0763-4ca2-8acf-6d55a51055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Tag immagine" ma:readOnly="false" ma:fieldId="{5cf76f15-5ced-4ddc-b409-7134ff3c332f}" ma:taxonomyMulti="true" ma:sspId="327510b3-7c55-48a2-93c2-069fab799d4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05784ff-acc8-4e68-86a1-0928f498ee0e" elementFormDefault="qualified">
    <xsd:import namespace="http://schemas.microsoft.com/office/2006/documentManagement/types"/>
    <xsd:import namespace="http://schemas.microsoft.com/office/infopath/2007/PartnerControls"/>
    <xsd:element name="SharedWithUsers" ma:index="18"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Condiviso con dettagli" ma:internalName="SharedWithDetails" ma:readOnly="true">
      <xsd:simpleType>
        <xsd:restriction base="dms:Note">
          <xsd:maxLength value="255"/>
        </xsd:restriction>
      </xsd:simpleType>
    </xsd:element>
    <xsd:element name="TaxCatchAll" ma:index="23" nillable="true" ma:displayName="Taxonomy Catch All Column" ma:hidden="true" ma:list="{6845a462-3b49-465c-b0cc-4b43ba2a89ee}" ma:internalName="TaxCatchAll" ma:showField="CatchAllData" ma:web="405784ff-acc8-4e68-86a1-0928f498ee0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3FDEF72-C72C-4AB8-B290-6EF9B6837A52}"/>
</file>

<file path=customXml/itemProps2.xml><?xml version="1.0" encoding="utf-8"?>
<ds:datastoreItem xmlns:ds="http://schemas.openxmlformats.org/officeDocument/2006/customXml" ds:itemID="{7C93DC93-26A8-4931-9680-E43EA8954D69}"/>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Intestazione</vt:lpstr>
      <vt:lpstr>ERSU</vt:lpstr>
      <vt:lpstr>Guida di valutazione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giuseppe</dc:creator>
  <cp:lastModifiedBy>Giulia</cp:lastModifiedBy>
  <cp:lastPrinted>2022-12-10T13:04:49Z</cp:lastPrinted>
  <dcterms:created xsi:type="dcterms:W3CDTF">2013-10-07T21:59:24Z</dcterms:created>
  <dcterms:modified xsi:type="dcterms:W3CDTF">2022-12-14T11:20:08Z</dcterms:modified>
</cp:coreProperties>
</file>